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8800" windowHeight="12230" activeTab="0"/>
  </bookViews>
  <sheets>
    <sheet name="Sheet1" sheetId="1" r:id="rId1"/>
  </sheets>
  <definedNames>
    <definedName name="_xlnm.Print_Titles" localSheetId="0">'Sheet1'!$1:$1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<sst xmlns="http://schemas.openxmlformats.org/spreadsheetml/2006/main" count="324" uniqueCount="179">
  <si>
    <t>002</t>
  </si>
  <si>
    <t xml:space="preserve">Mayoralty </t>
  </si>
  <si>
    <t>00001</t>
  </si>
  <si>
    <t>Real Property Tax 1st Quarter</t>
  </si>
  <si>
    <t>00002</t>
  </si>
  <si>
    <t>Real Property Tax 2nd Quarter</t>
  </si>
  <si>
    <t>00003</t>
  </si>
  <si>
    <t>Real Property Tax 3rd Quarter</t>
  </si>
  <si>
    <t>00004</t>
  </si>
  <si>
    <t>Real Property Tax 4th Quarter</t>
  </si>
  <si>
    <t>00026</t>
  </si>
  <si>
    <t>State Aid School Tax Relief</t>
  </si>
  <si>
    <t>00033</t>
  </si>
  <si>
    <t>Interest On Tax Receivable</t>
  </si>
  <si>
    <t>00050</t>
  </si>
  <si>
    <t>General Sales Tax</t>
  </si>
  <si>
    <t>00070</t>
  </si>
  <si>
    <t>Cigarette Tax</t>
  </si>
  <si>
    <t>00075</t>
  </si>
  <si>
    <t>Cannabis Tax</t>
  </si>
  <si>
    <t>00077</t>
  </si>
  <si>
    <t>Mortgage Tax</t>
  </si>
  <si>
    <t>00090</t>
  </si>
  <si>
    <t>Personal Income Tax</t>
  </si>
  <si>
    <t>00091</t>
  </si>
  <si>
    <t>Refunds Of Personal Income Tax</t>
  </si>
  <si>
    <t>00093</t>
  </si>
  <si>
    <t>General Corporation Tax</t>
  </si>
  <si>
    <t>00094</t>
  </si>
  <si>
    <t>Refunds Of General Corp Tax</t>
  </si>
  <si>
    <t>00099</t>
  </si>
  <si>
    <t>Unincorporated Business Inc Tx</t>
  </si>
  <si>
    <t>00100</t>
  </si>
  <si>
    <t>Refunds Of Unicorp Busn Tax</t>
  </si>
  <si>
    <t>00102</t>
  </si>
  <si>
    <t>Pers Inc Tax Cty Emp Non-res</t>
  </si>
  <si>
    <t>00103</t>
  </si>
  <si>
    <t>Utility Tax</t>
  </si>
  <si>
    <t>00104</t>
  </si>
  <si>
    <t>Pass Through Entity Tax</t>
  </si>
  <si>
    <t>00105</t>
  </si>
  <si>
    <t>Refunds Of Pass Through Entity Tax</t>
  </si>
  <si>
    <t>00112</t>
  </si>
  <si>
    <t>Tax On Occupancy Of Hotel Room</t>
  </si>
  <si>
    <t>00113</t>
  </si>
  <si>
    <t>Tx On Commercial Rents - Occup</t>
  </si>
  <si>
    <t>00122</t>
  </si>
  <si>
    <t>Conveyance Of Real Property Tx</t>
  </si>
  <si>
    <t>00135</t>
  </si>
  <si>
    <t>Tax Audit Revenue</t>
  </si>
  <si>
    <t>00200</t>
  </si>
  <si>
    <t>Licenses - General</t>
  </si>
  <si>
    <t>00521</t>
  </si>
  <si>
    <t>Reimbursement From Water Board</t>
  </si>
  <si>
    <t>00522</t>
  </si>
  <si>
    <t>Payment From Water Board</t>
  </si>
  <si>
    <t>00846</t>
  </si>
  <si>
    <t>Awards From Litigation</t>
  </si>
  <si>
    <t>00859</t>
  </si>
  <si>
    <t>Sundries</t>
  </si>
  <si>
    <t>015</t>
  </si>
  <si>
    <t xml:space="preserve">Office Of The Comptroller </t>
  </si>
  <si>
    <t>Interest Income - Other</t>
  </si>
  <si>
    <t>Interest-debt Service Fund</t>
  </si>
  <si>
    <t>025</t>
  </si>
  <si>
    <t xml:space="preserve">Law Department </t>
  </si>
  <si>
    <t>00600</t>
  </si>
  <si>
    <t>Fines-general</t>
  </si>
  <si>
    <t>056</t>
  </si>
  <si>
    <t xml:space="preserve">Police Department </t>
  </si>
  <si>
    <t>00470</t>
  </si>
  <si>
    <t>Other Services And Fees</t>
  </si>
  <si>
    <t>00847</t>
  </si>
  <si>
    <t>E-911 Surcharges</t>
  </si>
  <si>
    <t>00848</t>
  </si>
  <si>
    <t>Wireless /cell Phone Surcharges</t>
  </si>
  <si>
    <t>00849</t>
  </si>
  <si>
    <t>Wireless /e911 Surcharges-voip</t>
  </si>
  <si>
    <t>131</t>
  </si>
  <si>
    <t xml:space="preserve">Office Of Payroll Administration </t>
  </si>
  <si>
    <t>136</t>
  </si>
  <si>
    <t xml:space="preserve">Landmarks Preservation Commission </t>
  </si>
  <si>
    <t>00250</t>
  </si>
  <si>
    <t>Permits - General</t>
  </si>
  <si>
    <t>156</t>
  </si>
  <si>
    <t xml:space="preserve">Nyc Taxi And Limousine Commission </t>
  </si>
  <si>
    <t>806</t>
  </si>
  <si>
    <t xml:space="preserve">Housing Preservation And Development </t>
  </si>
  <si>
    <t>00815</t>
  </si>
  <si>
    <t>Sales Of In Rem Property</t>
  </si>
  <si>
    <t>810</t>
  </si>
  <si>
    <t xml:space="preserve">Department Of Buildings </t>
  </si>
  <si>
    <t>00251</t>
  </si>
  <si>
    <t>Construction Permits</t>
  </si>
  <si>
    <t>816</t>
  </si>
  <si>
    <t xml:space="preserve">Department Of Health And Mental Hygiene </t>
  </si>
  <si>
    <t>00430</t>
  </si>
  <si>
    <t>Health Services/fees</t>
  </si>
  <si>
    <t>829</t>
  </si>
  <si>
    <t xml:space="preserve">Business Integrity Commission </t>
  </si>
  <si>
    <t>836</t>
  </si>
  <si>
    <t xml:space="preserve">Department Of Finance </t>
  </si>
  <si>
    <t>00476</t>
  </si>
  <si>
    <t>Administrative Serv To Public</t>
  </si>
  <si>
    <t>00602</t>
  </si>
  <si>
    <t>Fines - Pvb</t>
  </si>
  <si>
    <t>Interest Income- Sales Tax</t>
  </si>
  <si>
    <t>841</t>
  </si>
  <si>
    <t xml:space="preserve">Department Of Transportation </t>
  </si>
  <si>
    <t>00320</t>
  </si>
  <si>
    <t>Franchises - Other</t>
  </si>
  <si>
    <t>00325</t>
  </si>
  <si>
    <t>Privileges - Other</t>
  </si>
  <si>
    <t>846</t>
  </si>
  <si>
    <t xml:space="preserve">Department Of Parks And Recreation </t>
  </si>
  <si>
    <t>856</t>
  </si>
  <si>
    <t xml:space="preserve">Department Of Citywide Administrative Services </t>
  </si>
  <si>
    <t>00760</t>
  </si>
  <si>
    <t>Rentals: Other</t>
  </si>
  <si>
    <t>00817</t>
  </si>
  <si>
    <t>Mortgage Payments</t>
  </si>
  <si>
    <t>943</t>
  </si>
  <si>
    <t xml:space="preserve">Public Administrator-kings County </t>
  </si>
  <si>
    <t>Other State Actions</t>
  </si>
  <si>
    <t xml:space="preserve">Agency </t>
  </si>
  <si>
    <t>Agency Name</t>
  </si>
  <si>
    <t>Source</t>
  </si>
  <si>
    <t>Description</t>
  </si>
  <si>
    <t>Fiscal 2024</t>
  </si>
  <si>
    <t>Div</t>
  </si>
  <si>
    <t>Prior Year FEMA Reimbursement</t>
  </si>
  <si>
    <t>1 Total</t>
  </si>
  <si>
    <t>2 Total</t>
  </si>
  <si>
    <t>4 Total</t>
  </si>
  <si>
    <t>5 Total</t>
  </si>
  <si>
    <t>6 Total</t>
  </si>
  <si>
    <t>7 Total</t>
  </si>
  <si>
    <t>7.5 Total</t>
  </si>
  <si>
    <t>8 Total</t>
  </si>
  <si>
    <t>10 Total</t>
  </si>
  <si>
    <t>Grand Total</t>
  </si>
  <si>
    <t>TAX AND AUDIT REVENUE CHANGES</t>
  </si>
  <si>
    <t>TAX AND AUDIT REVENUE CHANGES TOTAL</t>
  </si>
  <si>
    <t>MISCELLANEOUS</t>
  </si>
  <si>
    <t>Licenses, Franchises, Etc.</t>
  </si>
  <si>
    <t>Licenses, Franchises, Etc. Subtotal</t>
  </si>
  <si>
    <t>Charges for Service</t>
  </si>
  <si>
    <t>Charges for Service Subtotal</t>
  </si>
  <si>
    <t>Water and Sewage Charges</t>
  </si>
  <si>
    <t>Fines and Forfeitures</t>
  </si>
  <si>
    <t>Fines and Forfeitures Subtotal</t>
  </si>
  <si>
    <t>Rental Income</t>
  </si>
  <si>
    <t>Rental Income Subtotal</t>
  </si>
  <si>
    <t>Interest Income</t>
  </si>
  <si>
    <t>Other Miscellaneous</t>
  </si>
  <si>
    <t>Other Miscellaneous Subtotal</t>
  </si>
  <si>
    <t>MISCELLANEOUS TOTAL</t>
  </si>
  <si>
    <t>UNRESTRICTED</t>
  </si>
  <si>
    <t>UNRESTRICTED TOTAL</t>
  </si>
  <si>
    <t>GRAND TOTAL</t>
  </si>
  <si>
    <t>SUMMARY</t>
  </si>
  <si>
    <t>Real Estate</t>
  </si>
  <si>
    <t>Sales</t>
  </si>
  <si>
    <t>Mortgage Recording</t>
  </si>
  <si>
    <t>General Corporation</t>
  </si>
  <si>
    <t>Unincorporated Business</t>
  </si>
  <si>
    <t>Utility</t>
  </si>
  <si>
    <t>Hotel</t>
  </si>
  <si>
    <t>Commercial Rent</t>
  </si>
  <si>
    <t>Real Property Transfer</t>
  </si>
  <si>
    <t>Cigarette</t>
  </si>
  <si>
    <t>Others</t>
  </si>
  <si>
    <t>Audit</t>
  </si>
  <si>
    <t>STAR</t>
  </si>
  <si>
    <t>Cannabis</t>
  </si>
  <si>
    <t>Personal Income and PTET</t>
  </si>
  <si>
    <t>Charges for Services</t>
  </si>
  <si>
    <t>UNRESTRICTED CATEGORICAL AID</t>
  </si>
  <si>
    <t>TAX AND AUDIT REVENUE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</si>
</sst>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/>
    </border>
    <border>
      <left/>
      <right/>
      <top/>
      <bottom style="thick"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2">
    <xf numFmtId="0" fontId="0" fillId="0" borderId="0" xfId="0"/>
    <xf numFmtId="49" fontId="0" fillId="0" borderId="0" xfId="0" applyNumberFormat="1"/>
    <xf numFmtId="0" fontId="3" fillId="0" borderId="1" xfId="0" applyFont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164" fontId="4" fillId="0" borderId="2" xfId="18" applyNumberFormat="1" applyFont="1" applyFill="1" applyBorder="1" applyAlignment="1">
      <alignment horizontal="right" vertical="center" wrapText="1"/>
    </xf>
    <xf numFmtId="164" fontId="0" fillId="0" borderId="0" xfId="18" applyNumberFormat="1" applyFont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18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7" fillId="0" borderId="0" xfId="0" applyFont="1"/>
    <xf numFmtId="0" fontId="5" fillId="0" borderId="0" xfId="0" applyFont="1" applyFill="1" applyAlignment="1">
      <alignment horizontal="left" vertical="center" wrapText="1"/>
    </xf>
    <xf numFmtId="5" fontId="6" fillId="0" borderId="0" xfId="18" applyNumberFormat="1" applyFont="1" applyFill="1" applyAlignment="1">
      <alignment horizontal="right" vertical="center" wrapText="1"/>
    </xf>
    <xf numFmtId="0" fontId="6" fillId="0" borderId="0" xfId="0" applyFont="1"/>
    <xf numFmtId="0" fontId="5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4" fontId="11" fillId="0" borderId="0" xfId="18" applyNumberFormat="1" applyFont="1" applyFill="1" applyBorder="1" applyAlignment="1">
      <alignment horizontal="right" vertical="center" wrapText="1"/>
    </xf>
    <xf numFmtId="0" fontId="0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20" applyFont="1" applyFill="1">
      <alignment/>
      <protection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3" xfId="0" applyNumberFormat="1" applyFont="1" applyFill="1" applyBorder="1" applyAlignment="1">
      <alignment horizontal="left" vertical="center"/>
    </xf>
    <xf numFmtId="0" fontId="0" fillId="0" borderId="3" xfId="0" applyBorder="1"/>
    <xf numFmtId="0" fontId="7" fillId="0" borderId="3" xfId="0" applyFont="1" applyBorder="1"/>
    <xf numFmtId="0" fontId="8" fillId="0" borderId="3" xfId="0" applyFont="1" applyBorder="1"/>
    <xf numFmtId="0" fontId="6" fillId="0" borderId="3" xfId="0" applyFont="1" applyBorder="1"/>
    <xf numFmtId="0" fontId="5" fillId="0" borderId="3" xfId="0" applyNumberFormat="1" applyFont="1" applyFill="1" applyBorder="1" applyAlignment="1">
      <alignment horizontal="left" vertical="center"/>
    </xf>
    <xf numFmtId="0" fontId="5" fillId="0" borderId="3" xfId="0" applyFont="1" applyBorder="1"/>
    <xf numFmtId="5" fontId="0" fillId="0" borderId="0" xfId="0" applyNumberFormat="1"/>
    <xf numFmtId="5" fontId="11" fillId="0" borderId="0" xfId="18" applyNumberFormat="1" applyFont="1" applyFill="1" applyBorder="1" applyAlignment="1">
      <alignment horizontal="right" vertical="center" wrapText="1"/>
    </xf>
    <xf numFmtId="5" fontId="4" fillId="0" borderId="3" xfId="18" applyNumberFormat="1" applyFont="1" applyFill="1" applyBorder="1" applyAlignment="1">
      <alignment horizontal="right" vertical="center" wrapText="1"/>
    </xf>
    <xf numFmtId="5" fontId="0" fillId="0" borderId="0" xfId="18" applyNumberFormat="1" applyFont="1"/>
    <xf numFmtId="5" fontId="9" fillId="0" borderId="3" xfId="18" applyNumberFormat="1" applyFont="1" applyBorder="1"/>
    <xf numFmtId="5" fontId="2" fillId="0" borderId="3" xfId="18" applyNumberFormat="1" applyFont="1" applyBorder="1"/>
    <xf numFmtId="5" fontId="4" fillId="0" borderId="0" xfId="18" applyNumberFormat="1" applyFont="1" applyFill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7"/>
  <sheetViews>
    <sheetView tabSelected="1" zoomScale="85" zoomScaleNormal="85" workbookViewId="0" topLeftCell="C1">
      <selection activeCell="C13" sqref="C13"/>
    </sheetView>
  </sheetViews>
  <sheetFormatPr defaultColWidth="9.140625" defaultRowHeight="15" outlineLevelRow="2"/>
  <cols>
    <col min="1" max="1" width="9.140625" style="0" hidden="1" customWidth="1"/>
    <col min="2" max="2" width="9.57421875" style="0" hidden="1" customWidth="1"/>
    <col min="3" max="3" width="45.421875" style="0" bestFit="1" customWidth="1"/>
    <col min="4" max="4" width="8.57421875" style="0" customWidth="1"/>
    <col min="5" max="5" width="32.57421875" style="0" bestFit="1" customWidth="1"/>
    <col min="6" max="6" width="19.8515625" style="6" customWidth="1"/>
  </cols>
  <sheetData>
    <row r="1" spans="1:6" ht="16" thickBot="1">
      <c r="A1" t="s">
        <v>129</v>
      </c>
      <c r="B1" s="2" t="s">
        <v>124</v>
      </c>
      <c r="C1" s="3" t="s">
        <v>125</v>
      </c>
      <c r="D1" s="3" t="s">
        <v>126</v>
      </c>
      <c r="E1" s="4" t="s">
        <v>127</v>
      </c>
      <c r="F1" s="5" t="s">
        <v>128</v>
      </c>
    </row>
    <row r="2" spans="2:6" ht="19" thickTop="1">
      <c r="B2" s="8"/>
      <c r="C2" s="9"/>
      <c r="D2" s="9"/>
      <c r="E2" s="19" t="s">
        <v>160</v>
      </c>
      <c r="F2" s="11"/>
    </row>
    <row r="3" spans="2:6" ht="15.5">
      <c r="B3" s="8"/>
      <c r="C3" s="9"/>
      <c r="D3" s="9"/>
      <c r="E3" s="20" t="s">
        <v>141</v>
      </c>
      <c r="F3" s="11"/>
    </row>
    <row r="4" spans="2:6" ht="15.5">
      <c r="B4" s="8"/>
      <c r="C4" s="9"/>
      <c r="D4" s="9"/>
      <c r="E4" s="21" t="s">
        <v>161</v>
      </c>
      <c r="F4" s="36">
        <f>SUM(F36:F39)</f>
        <v>121800000</v>
      </c>
    </row>
    <row r="5" spans="2:6" ht="15.5">
      <c r="B5" s="8"/>
      <c r="C5" s="9"/>
      <c r="D5" s="9"/>
      <c r="E5" s="21" t="s">
        <v>162</v>
      </c>
      <c r="F5" s="22">
        <f>F42</f>
        <v>154000000</v>
      </c>
    </row>
    <row r="6" spans="2:6" ht="15.5">
      <c r="B6" s="8"/>
      <c r="C6" s="9"/>
      <c r="D6" s="9"/>
      <c r="E6" s="21" t="s">
        <v>163</v>
      </c>
      <c r="F6" s="22">
        <f>F45</f>
        <v>-341000000</v>
      </c>
    </row>
    <row r="7" spans="2:6" ht="15.5">
      <c r="B7" s="8"/>
      <c r="C7" s="9"/>
      <c r="D7" s="9"/>
      <c r="E7" s="21" t="s">
        <v>175</v>
      </c>
      <c r="F7" s="22">
        <f>F46+F47+F54+F55</f>
        <v>1058000000</v>
      </c>
    </row>
    <row r="8" spans="2:6" ht="15.5">
      <c r="B8" s="8"/>
      <c r="C8" s="9"/>
      <c r="D8" s="9"/>
      <c r="E8" s="21" t="s">
        <v>164</v>
      </c>
      <c r="F8" s="22">
        <f>F48+F49</f>
        <v>1063000000</v>
      </c>
    </row>
    <row r="9" spans="2:6" ht="15.5">
      <c r="B9" s="8"/>
      <c r="C9" s="9"/>
      <c r="D9" s="9"/>
      <c r="E9" s="21" t="s">
        <v>165</v>
      </c>
      <c r="F9" s="22">
        <f>F50+F51</f>
        <v>73000000</v>
      </c>
    </row>
    <row r="10" spans="2:6" ht="15.5">
      <c r="B10" s="8"/>
      <c r="C10" s="9"/>
      <c r="D10" s="9"/>
      <c r="E10" s="21" t="s">
        <v>166</v>
      </c>
      <c r="F10" s="22">
        <f>F53</f>
        <v>-45000000</v>
      </c>
    </row>
    <row r="11" spans="2:6" ht="15.5">
      <c r="B11" s="8"/>
      <c r="C11" s="9"/>
      <c r="D11" s="9"/>
      <c r="E11" s="21" t="s">
        <v>167</v>
      </c>
      <c r="F11" s="22">
        <f>F56</f>
        <v>31000000</v>
      </c>
    </row>
    <row r="12" spans="2:6" ht="15.5">
      <c r="B12" s="8"/>
      <c r="C12" s="9"/>
      <c r="D12" s="9"/>
      <c r="E12" s="21" t="s">
        <v>168</v>
      </c>
      <c r="F12" s="22">
        <f>F57</f>
        <v>25000000</v>
      </c>
    </row>
    <row r="13" spans="2:6" ht="15.5">
      <c r="B13" s="8"/>
      <c r="C13" s="9"/>
      <c r="D13" s="9"/>
      <c r="E13" s="21" t="s">
        <v>169</v>
      </c>
      <c r="F13" s="22">
        <f>F58</f>
        <v>-287000000</v>
      </c>
    </row>
    <row r="14" spans="2:6" ht="15.5">
      <c r="B14" s="8"/>
      <c r="C14" s="9"/>
      <c r="D14" s="9"/>
      <c r="E14" s="21" t="s">
        <v>170</v>
      </c>
      <c r="F14" s="22">
        <f>F43</f>
        <v>-3000000</v>
      </c>
    </row>
    <row r="15" spans="2:6" ht="15.5">
      <c r="B15" s="8"/>
      <c r="C15" s="9"/>
      <c r="D15" s="9"/>
      <c r="E15" s="21" t="s">
        <v>174</v>
      </c>
      <c r="F15" s="22">
        <f>F44</f>
        <v>-5000000</v>
      </c>
    </row>
    <row r="16" spans="2:6" ht="15.5">
      <c r="B16" s="8"/>
      <c r="C16" s="9"/>
      <c r="D16" s="9"/>
      <c r="E16" s="21" t="s">
        <v>171</v>
      </c>
      <c r="F16" s="22">
        <f>F41+F52</f>
        <v>26000000</v>
      </c>
    </row>
    <row r="17" spans="2:6" ht="15.5">
      <c r="B17" s="8"/>
      <c r="C17" s="9"/>
      <c r="D17" s="9"/>
      <c r="E17" s="21" t="s">
        <v>172</v>
      </c>
      <c r="F17" s="22">
        <f>F59</f>
        <v>26132000</v>
      </c>
    </row>
    <row r="18" spans="2:6" ht="16" thickBot="1">
      <c r="B18" s="8"/>
      <c r="C18" s="9"/>
      <c r="D18" s="9"/>
      <c r="E18" s="21" t="s">
        <v>173</v>
      </c>
      <c r="F18" s="22">
        <f>F40</f>
        <v>-8000000</v>
      </c>
    </row>
    <row r="19" spans="2:6" ht="15.5">
      <c r="B19" s="8"/>
      <c r="C19" s="9"/>
      <c r="D19" s="9"/>
      <c r="E19" s="26" t="s">
        <v>178</v>
      </c>
      <c r="F19" s="37">
        <f>SUM(F4:F18)</f>
        <v>1888932000</v>
      </c>
    </row>
    <row r="20" spans="2:6" ht="15.5">
      <c r="B20" s="8"/>
      <c r="C20" s="9"/>
      <c r="D20" s="9"/>
      <c r="E20" s="10"/>
      <c r="F20" s="11"/>
    </row>
    <row r="21" spans="2:6" ht="15.5">
      <c r="B21" s="8"/>
      <c r="C21" s="9"/>
      <c r="D21" s="9"/>
      <c r="E21" s="20" t="s">
        <v>143</v>
      </c>
      <c r="F21" s="11"/>
    </row>
    <row r="22" spans="2:6" ht="15.5">
      <c r="B22" s="8"/>
      <c r="C22" s="9"/>
      <c r="D22" s="9"/>
      <c r="E22" s="23" t="s">
        <v>144</v>
      </c>
      <c r="F22" s="22">
        <f>F73</f>
        <v>-7531000</v>
      </c>
    </row>
    <row r="23" spans="2:6" ht="15.5">
      <c r="B23" s="8"/>
      <c r="C23" s="9"/>
      <c r="D23" s="9"/>
      <c r="E23" s="23" t="s">
        <v>176</v>
      </c>
      <c r="F23" s="22">
        <f>F86</f>
        <v>17848000</v>
      </c>
    </row>
    <row r="24" spans="2:6" ht="15.5">
      <c r="B24" s="8"/>
      <c r="C24" s="9"/>
      <c r="D24" s="9"/>
      <c r="E24" s="23" t="s">
        <v>148</v>
      </c>
      <c r="F24" s="22">
        <f>F91</f>
        <v>203028000</v>
      </c>
    </row>
    <row r="25" spans="2:6" ht="15.5">
      <c r="B25" s="8"/>
      <c r="C25" s="9"/>
      <c r="D25" s="9"/>
      <c r="E25" s="24" t="s">
        <v>149</v>
      </c>
      <c r="F25" s="22">
        <f>F97</f>
        <v>86465000</v>
      </c>
    </row>
    <row r="26" spans="2:6" ht="15.5">
      <c r="B26" s="8"/>
      <c r="C26" s="9"/>
      <c r="D26" s="9"/>
      <c r="E26" s="23" t="s">
        <v>151</v>
      </c>
      <c r="F26" s="22">
        <f>F101</f>
        <v>59000</v>
      </c>
    </row>
    <row r="27" spans="2:6" ht="15.5">
      <c r="B27" s="8"/>
      <c r="C27" s="9"/>
      <c r="D27" s="9"/>
      <c r="E27" s="25" t="s">
        <v>153</v>
      </c>
      <c r="F27" s="22">
        <f>F108</f>
        <v>197186000</v>
      </c>
    </row>
    <row r="28" spans="2:6" ht="16" thickBot="1">
      <c r="B28" s="8"/>
      <c r="C28" s="9"/>
      <c r="D28" s="9"/>
      <c r="E28" s="23" t="s">
        <v>154</v>
      </c>
      <c r="F28" s="22">
        <f>F122</f>
        <v>36231000</v>
      </c>
    </row>
    <row r="29" spans="2:6" ht="15.5">
      <c r="B29" s="8"/>
      <c r="C29" s="9"/>
      <c r="D29" s="9"/>
      <c r="E29" s="26" t="s">
        <v>156</v>
      </c>
      <c r="F29" s="37">
        <f>SUM(F22:F28)</f>
        <v>533286000</v>
      </c>
    </row>
    <row r="30" spans="2:6" ht="16" thickBot="1">
      <c r="B30" s="8"/>
      <c r="C30" s="9"/>
      <c r="D30" s="9"/>
      <c r="E30" s="27"/>
      <c r="F30" s="22"/>
    </row>
    <row r="31" spans="2:6" ht="15.5">
      <c r="B31" s="8"/>
      <c r="C31" s="9"/>
      <c r="D31" s="9"/>
      <c r="E31" s="26" t="s">
        <v>177</v>
      </c>
      <c r="F31" s="37">
        <f>F129</f>
        <v>17248950</v>
      </c>
    </row>
    <row r="32" spans="2:6" ht="16" thickBot="1">
      <c r="B32" s="8"/>
      <c r="C32" s="9"/>
      <c r="D32" s="9"/>
      <c r="E32" s="21"/>
      <c r="F32" s="22"/>
    </row>
    <row r="33" spans="2:6" ht="15.5">
      <c r="B33" s="8"/>
      <c r="C33" s="9"/>
      <c r="D33" s="9"/>
      <c r="E33" s="26" t="s">
        <v>159</v>
      </c>
      <c r="F33" s="37">
        <f>F19+F29+F31</f>
        <v>2439466950</v>
      </c>
    </row>
    <row r="34" spans="2:6" ht="15.5">
      <c r="B34" s="8"/>
      <c r="C34" s="9"/>
      <c r="D34" s="9"/>
      <c r="E34" s="27"/>
      <c r="F34" s="41"/>
    </row>
    <row r="35" spans="2:6" ht="15.5">
      <c r="B35" s="8"/>
      <c r="C35" s="12" t="s">
        <v>141</v>
      </c>
      <c r="D35" s="9"/>
      <c r="E35" s="10"/>
      <c r="F35" s="11"/>
    </row>
    <row r="36" spans="1:6" ht="15" outlineLevel="2">
      <c r="A36">
        <v>1</v>
      </c>
      <c r="B36" t="s">
        <v>0</v>
      </c>
      <c r="C36" t="s">
        <v>1</v>
      </c>
      <c r="D36" t="s">
        <v>2</v>
      </c>
      <c r="E36" t="s">
        <v>3</v>
      </c>
      <c r="F36" s="38">
        <v>121915000</v>
      </c>
    </row>
    <row r="37" spans="1:6" ht="15" outlineLevel="2">
      <c r="A37">
        <v>1</v>
      </c>
      <c r="B37" t="s">
        <v>0</v>
      </c>
      <c r="C37" t="s">
        <v>1</v>
      </c>
      <c r="D37" t="s">
        <v>4</v>
      </c>
      <c r="E37" t="s">
        <v>5</v>
      </c>
      <c r="F37" s="6">
        <v>-199542000</v>
      </c>
    </row>
    <row r="38" spans="1:6" ht="15" outlineLevel="2">
      <c r="A38">
        <v>1</v>
      </c>
      <c r="B38" t="s">
        <v>0</v>
      </c>
      <c r="C38" t="s">
        <v>1</v>
      </c>
      <c r="D38" t="s">
        <v>6</v>
      </c>
      <c r="E38" t="s">
        <v>7</v>
      </c>
      <c r="F38" s="6">
        <v>180540000</v>
      </c>
    </row>
    <row r="39" spans="1:6" ht="15" outlineLevel="2">
      <c r="A39">
        <v>1</v>
      </c>
      <c r="B39" t="s">
        <v>0</v>
      </c>
      <c r="C39" t="s">
        <v>1</v>
      </c>
      <c r="D39" t="s">
        <v>8</v>
      </c>
      <c r="E39" t="s">
        <v>9</v>
      </c>
      <c r="F39" s="6">
        <v>18887000</v>
      </c>
    </row>
    <row r="40" spans="1:6" ht="15" outlineLevel="2">
      <c r="A40">
        <v>1</v>
      </c>
      <c r="B40" t="s">
        <v>0</v>
      </c>
      <c r="C40" t="s">
        <v>1</v>
      </c>
      <c r="D40" t="s">
        <v>10</v>
      </c>
      <c r="E40" t="s">
        <v>11</v>
      </c>
      <c r="F40" s="6">
        <v>-8000000</v>
      </c>
    </row>
    <row r="41" spans="1:6" ht="15" outlineLevel="2">
      <c r="A41">
        <v>1</v>
      </c>
      <c r="B41" t="s">
        <v>0</v>
      </c>
      <c r="C41" t="s">
        <v>1</v>
      </c>
      <c r="D41" t="s">
        <v>12</v>
      </c>
      <c r="E41" t="s">
        <v>13</v>
      </c>
      <c r="F41" s="6">
        <v>6000000</v>
      </c>
    </row>
    <row r="42" spans="1:6" ht="15" outlineLevel="2">
      <c r="A42">
        <v>1</v>
      </c>
      <c r="B42" t="s">
        <v>0</v>
      </c>
      <c r="C42" t="s">
        <v>1</v>
      </c>
      <c r="D42" t="s">
        <v>14</v>
      </c>
      <c r="E42" t="s">
        <v>15</v>
      </c>
      <c r="F42" s="6">
        <v>154000000</v>
      </c>
    </row>
    <row r="43" spans="1:6" ht="15" outlineLevel="2">
      <c r="A43">
        <v>1</v>
      </c>
      <c r="B43" t="s">
        <v>0</v>
      </c>
      <c r="C43" t="s">
        <v>1</v>
      </c>
      <c r="D43" t="s">
        <v>16</v>
      </c>
      <c r="E43" t="s">
        <v>17</v>
      </c>
      <c r="F43" s="6">
        <v>-3000000</v>
      </c>
    </row>
    <row r="44" spans="1:6" ht="15" outlineLevel="2">
      <c r="A44">
        <v>1</v>
      </c>
      <c r="B44" t="s">
        <v>0</v>
      </c>
      <c r="C44" t="s">
        <v>1</v>
      </c>
      <c r="D44" t="s">
        <v>18</v>
      </c>
      <c r="E44" t="s">
        <v>19</v>
      </c>
      <c r="F44" s="6">
        <v>-5000000</v>
      </c>
    </row>
    <row r="45" spans="1:6" ht="15" outlineLevel="2">
      <c r="A45">
        <v>1</v>
      </c>
      <c r="B45" t="s">
        <v>0</v>
      </c>
      <c r="C45" t="s">
        <v>1</v>
      </c>
      <c r="D45" t="s">
        <v>20</v>
      </c>
      <c r="E45" t="s">
        <v>21</v>
      </c>
      <c r="F45" s="6">
        <v>-341000000</v>
      </c>
    </row>
    <row r="46" spans="1:6" ht="15" outlineLevel="2">
      <c r="A46">
        <v>1</v>
      </c>
      <c r="B46" t="s">
        <v>0</v>
      </c>
      <c r="C46" t="s">
        <v>1</v>
      </c>
      <c r="D46" t="s">
        <v>22</v>
      </c>
      <c r="E46" t="s">
        <v>23</v>
      </c>
      <c r="F46" s="6">
        <v>598000000</v>
      </c>
    </row>
    <row r="47" spans="1:6" ht="15" outlineLevel="2">
      <c r="A47">
        <v>1</v>
      </c>
      <c r="B47" t="s">
        <v>0</v>
      </c>
      <c r="C47" t="s">
        <v>1</v>
      </c>
      <c r="D47" t="s">
        <v>24</v>
      </c>
      <c r="E47" t="s">
        <v>25</v>
      </c>
      <c r="F47" s="6">
        <v>238000000</v>
      </c>
    </row>
    <row r="48" spans="1:6" ht="15" outlineLevel="2">
      <c r="A48">
        <v>1</v>
      </c>
      <c r="B48" t="s">
        <v>0</v>
      </c>
      <c r="C48" t="s">
        <v>1</v>
      </c>
      <c r="D48" t="s">
        <v>26</v>
      </c>
      <c r="E48" t="s">
        <v>27</v>
      </c>
      <c r="F48" s="6">
        <v>945000000</v>
      </c>
    </row>
    <row r="49" spans="1:6" ht="15" outlineLevel="2">
      <c r="A49">
        <v>1</v>
      </c>
      <c r="B49" t="s">
        <v>0</v>
      </c>
      <c r="C49" t="s">
        <v>1</v>
      </c>
      <c r="D49" t="s">
        <v>28</v>
      </c>
      <c r="E49" t="s">
        <v>29</v>
      </c>
      <c r="F49" s="6">
        <v>118000000</v>
      </c>
    </row>
    <row r="50" spans="1:6" ht="15" outlineLevel="2">
      <c r="A50">
        <v>1</v>
      </c>
      <c r="B50" t="s">
        <v>0</v>
      </c>
      <c r="C50" t="s">
        <v>1</v>
      </c>
      <c r="D50" t="s">
        <v>30</v>
      </c>
      <c r="E50" t="s">
        <v>31</v>
      </c>
      <c r="F50" s="6">
        <v>97000000</v>
      </c>
    </row>
    <row r="51" spans="1:6" ht="15" outlineLevel="2">
      <c r="A51">
        <v>1</v>
      </c>
      <c r="B51" t="s">
        <v>0</v>
      </c>
      <c r="C51" t="s">
        <v>1</v>
      </c>
      <c r="D51" t="s">
        <v>32</v>
      </c>
      <c r="E51" t="s">
        <v>33</v>
      </c>
      <c r="F51" s="6">
        <v>-24000000</v>
      </c>
    </row>
    <row r="52" spans="1:6" ht="15" outlineLevel="2">
      <c r="A52">
        <v>1</v>
      </c>
      <c r="B52" t="s">
        <v>0</v>
      </c>
      <c r="C52" t="s">
        <v>1</v>
      </c>
      <c r="D52" t="s">
        <v>34</v>
      </c>
      <c r="E52" t="s">
        <v>35</v>
      </c>
      <c r="F52" s="6">
        <v>20000000</v>
      </c>
    </row>
    <row r="53" spans="1:6" ht="15" outlineLevel="2">
      <c r="A53">
        <v>1</v>
      </c>
      <c r="B53" t="s">
        <v>0</v>
      </c>
      <c r="C53" t="s">
        <v>1</v>
      </c>
      <c r="D53" t="s">
        <v>36</v>
      </c>
      <c r="E53" t="s">
        <v>37</v>
      </c>
      <c r="F53" s="6">
        <v>-45000000</v>
      </c>
    </row>
    <row r="54" spans="1:6" ht="15" outlineLevel="2">
      <c r="A54">
        <v>1</v>
      </c>
      <c r="B54" t="s">
        <v>0</v>
      </c>
      <c r="C54" t="s">
        <v>1</v>
      </c>
      <c r="D54" t="s">
        <v>38</v>
      </c>
      <c r="E54" t="s">
        <v>39</v>
      </c>
      <c r="F54" s="6">
        <v>369000000</v>
      </c>
    </row>
    <row r="55" spans="1:6" ht="15" outlineLevel="2">
      <c r="A55">
        <v>1</v>
      </c>
      <c r="B55" t="s">
        <v>0</v>
      </c>
      <c r="C55" t="s">
        <v>1</v>
      </c>
      <c r="D55" t="s">
        <v>40</v>
      </c>
      <c r="E55" t="s">
        <v>41</v>
      </c>
      <c r="F55" s="6">
        <v>-147000000</v>
      </c>
    </row>
    <row r="56" spans="1:6" ht="15" outlineLevel="2">
      <c r="A56">
        <v>1</v>
      </c>
      <c r="B56" t="s">
        <v>0</v>
      </c>
      <c r="C56" t="s">
        <v>1</v>
      </c>
      <c r="D56" t="s">
        <v>42</v>
      </c>
      <c r="E56" t="s">
        <v>43</v>
      </c>
      <c r="F56" s="6">
        <v>31000000</v>
      </c>
    </row>
    <row r="57" spans="1:6" ht="15" outlineLevel="2">
      <c r="A57">
        <v>1</v>
      </c>
      <c r="B57" t="s">
        <v>0</v>
      </c>
      <c r="C57" t="s">
        <v>1</v>
      </c>
      <c r="D57" t="s">
        <v>44</v>
      </c>
      <c r="E57" t="s">
        <v>45</v>
      </c>
      <c r="F57" s="6">
        <v>25000000</v>
      </c>
    </row>
    <row r="58" spans="1:6" ht="15" outlineLevel="2">
      <c r="A58">
        <v>1</v>
      </c>
      <c r="B58" t="s">
        <v>0</v>
      </c>
      <c r="C58" t="s">
        <v>1</v>
      </c>
      <c r="D58" t="s">
        <v>46</v>
      </c>
      <c r="E58" t="s">
        <v>47</v>
      </c>
      <c r="F58" s="6">
        <v>-287000000</v>
      </c>
    </row>
    <row r="59" spans="1:6" ht="15" outlineLevel="2" thickBot="1">
      <c r="A59">
        <v>1</v>
      </c>
      <c r="B59" t="s">
        <v>0</v>
      </c>
      <c r="C59" t="s">
        <v>1</v>
      </c>
      <c r="D59" t="s">
        <v>48</v>
      </c>
      <c r="E59" t="s">
        <v>49</v>
      </c>
      <c r="F59" s="6">
        <v>26132000</v>
      </c>
    </row>
    <row r="60" spans="1:6" ht="15" outlineLevel="1">
      <c r="A60" s="7" t="s">
        <v>131</v>
      </c>
      <c r="D60" s="28" t="s">
        <v>142</v>
      </c>
      <c r="E60" s="29"/>
      <c r="F60" s="39">
        <f>SUBTOTAL(9,F36:F59)</f>
        <v>1888932000</v>
      </c>
    </row>
    <row r="61" spans="1:4" ht="15" outlineLevel="1">
      <c r="A61" s="7"/>
      <c r="C61" s="13"/>
      <c r="D61" s="14"/>
    </row>
    <row r="62" spans="1:4" ht="15" outlineLevel="1">
      <c r="A62" s="7"/>
      <c r="C62" s="15" t="s">
        <v>143</v>
      </c>
      <c r="D62" s="14"/>
    </row>
    <row r="63" spans="1:4" ht="15" outlineLevel="1">
      <c r="A63" s="7"/>
      <c r="C63" s="15" t="s">
        <v>144</v>
      </c>
      <c r="D63" s="14"/>
    </row>
    <row r="64" spans="1:6" ht="15" outlineLevel="2">
      <c r="A64">
        <v>2</v>
      </c>
      <c r="B64" t="s">
        <v>0</v>
      </c>
      <c r="C64" t="s">
        <v>1</v>
      </c>
      <c r="D64" t="s">
        <v>50</v>
      </c>
      <c r="E64" t="s">
        <v>51</v>
      </c>
      <c r="F64" s="38">
        <v>-1000000</v>
      </c>
    </row>
    <row r="65" spans="1:6" ht="15" outlineLevel="2">
      <c r="A65">
        <v>2</v>
      </c>
      <c r="B65" t="s">
        <v>68</v>
      </c>
      <c r="C65" t="s">
        <v>69</v>
      </c>
      <c r="D65" t="s">
        <v>50</v>
      </c>
      <c r="E65" t="s">
        <v>51</v>
      </c>
      <c r="F65" s="6">
        <v>1456000</v>
      </c>
    </row>
    <row r="66" spans="1:6" ht="15" outlineLevel="2">
      <c r="A66">
        <v>2</v>
      </c>
      <c r="B66" t="s">
        <v>84</v>
      </c>
      <c r="C66" t="s">
        <v>85</v>
      </c>
      <c r="D66" t="s">
        <v>50</v>
      </c>
      <c r="E66" t="s">
        <v>51</v>
      </c>
      <c r="F66" s="6">
        <v>5300000</v>
      </c>
    </row>
    <row r="67" spans="1:6" ht="15" outlineLevel="2">
      <c r="A67">
        <v>2</v>
      </c>
      <c r="B67" t="s">
        <v>94</v>
      </c>
      <c r="C67" t="s">
        <v>95</v>
      </c>
      <c r="D67" t="s">
        <v>50</v>
      </c>
      <c r="E67" t="s">
        <v>51</v>
      </c>
      <c r="F67" s="6">
        <v>-176000</v>
      </c>
    </row>
    <row r="68" spans="1:6" ht="15" outlineLevel="2">
      <c r="A68">
        <v>2</v>
      </c>
      <c r="B68" t="s">
        <v>80</v>
      </c>
      <c r="C68" t="s">
        <v>81</v>
      </c>
      <c r="D68" t="s">
        <v>82</v>
      </c>
      <c r="E68" t="s">
        <v>83</v>
      </c>
      <c r="F68" s="6">
        <v>250000</v>
      </c>
    </row>
    <row r="69" spans="1:6" ht="15" outlineLevel="2">
      <c r="A69">
        <v>2</v>
      </c>
      <c r="B69" t="s">
        <v>90</v>
      </c>
      <c r="C69" t="s">
        <v>91</v>
      </c>
      <c r="D69" t="s">
        <v>92</v>
      </c>
      <c r="E69" t="s">
        <v>93</v>
      </c>
      <c r="F69" s="6">
        <v>-22000000</v>
      </c>
    </row>
    <row r="70" spans="1:6" ht="15" outlineLevel="2">
      <c r="A70">
        <v>2</v>
      </c>
      <c r="B70" t="s">
        <v>107</v>
      </c>
      <c r="C70" t="s">
        <v>108</v>
      </c>
      <c r="D70" t="s">
        <v>109</v>
      </c>
      <c r="E70" t="s">
        <v>110</v>
      </c>
      <c r="F70" s="6">
        <v>1928000</v>
      </c>
    </row>
    <row r="71" spans="1:6" ht="15" outlineLevel="2">
      <c r="A71">
        <v>2</v>
      </c>
      <c r="B71" t="s">
        <v>107</v>
      </c>
      <c r="C71" t="s">
        <v>108</v>
      </c>
      <c r="D71" t="s">
        <v>111</v>
      </c>
      <c r="E71" t="s">
        <v>112</v>
      </c>
      <c r="F71" s="6">
        <v>511000</v>
      </c>
    </row>
    <row r="72" spans="1:6" ht="15" outlineLevel="2" thickBot="1">
      <c r="A72">
        <v>2</v>
      </c>
      <c r="B72" t="s">
        <v>113</v>
      </c>
      <c r="C72" t="s">
        <v>114</v>
      </c>
      <c r="D72" t="s">
        <v>111</v>
      </c>
      <c r="E72" t="s">
        <v>112</v>
      </c>
      <c r="F72" s="6">
        <v>6200000</v>
      </c>
    </row>
    <row r="73" spans="1:6" ht="15" outlineLevel="1">
      <c r="A73" s="7" t="s">
        <v>132</v>
      </c>
      <c r="D73" s="28" t="s">
        <v>145</v>
      </c>
      <c r="E73" s="30"/>
      <c r="F73" s="39">
        <f>SUBTOTAL(9,F64:F72)</f>
        <v>-7531000</v>
      </c>
    </row>
    <row r="74" ht="15" outlineLevel="1">
      <c r="A74" s="7"/>
    </row>
    <row r="75" spans="1:3" ht="15" outlineLevel="1">
      <c r="A75" s="7"/>
      <c r="C75" s="15" t="s">
        <v>146</v>
      </c>
    </row>
    <row r="76" spans="1:6" ht="15" outlineLevel="2">
      <c r="A76">
        <v>4</v>
      </c>
      <c r="B76" t="s">
        <v>94</v>
      </c>
      <c r="C76" t="s">
        <v>95</v>
      </c>
      <c r="D76" t="s">
        <v>96</v>
      </c>
      <c r="E76" t="s">
        <v>97</v>
      </c>
      <c r="F76" s="38">
        <v>-235000</v>
      </c>
    </row>
    <row r="77" spans="1:6" ht="15" outlineLevel="2">
      <c r="A77">
        <v>4</v>
      </c>
      <c r="B77" t="s">
        <v>68</v>
      </c>
      <c r="C77" t="s">
        <v>69</v>
      </c>
      <c r="D77" t="s">
        <v>70</v>
      </c>
      <c r="E77" t="s">
        <v>71</v>
      </c>
      <c r="F77" s="6">
        <v>-5460000</v>
      </c>
    </row>
    <row r="78" spans="1:6" ht="15" outlineLevel="2">
      <c r="A78">
        <v>4</v>
      </c>
      <c r="B78" t="s">
        <v>86</v>
      </c>
      <c r="C78" t="s">
        <v>87</v>
      </c>
      <c r="D78" t="s">
        <v>70</v>
      </c>
      <c r="E78" t="s">
        <v>71</v>
      </c>
      <c r="F78" s="6">
        <v>29700000</v>
      </c>
    </row>
    <row r="79" spans="1:6" ht="15" outlineLevel="2">
      <c r="A79">
        <v>4</v>
      </c>
      <c r="B79" t="s">
        <v>90</v>
      </c>
      <c r="C79" t="s">
        <v>91</v>
      </c>
      <c r="D79" t="s">
        <v>70</v>
      </c>
      <c r="E79" t="s">
        <v>71</v>
      </c>
      <c r="F79" s="6">
        <v>-1400000</v>
      </c>
    </row>
    <row r="80" spans="1:6" ht="15" outlineLevel="2">
      <c r="A80">
        <v>4</v>
      </c>
      <c r="B80" t="s">
        <v>90</v>
      </c>
      <c r="C80" t="s">
        <v>91</v>
      </c>
      <c r="D80" t="s">
        <v>70</v>
      </c>
      <c r="E80" t="s">
        <v>71</v>
      </c>
      <c r="F80" s="6">
        <v>-1500000</v>
      </c>
    </row>
    <row r="81" spans="1:6" ht="15" outlineLevel="2">
      <c r="A81">
        <v>4</v>
      </c>
      <c r="B81" t="s">
        <v>100</v>
      </c>
      <c r="C81" t="s">
        <v>101</v>
      </c>
      <c r="D81" t="s">
        <v>70</v>
      </c>
      <c r="E81" t="s">
        <v>71</v>
      </c>
      <c r="F81" s="6">
        <v>-5300000</v>
      </c>
    </row>
    <row r="82" spans="1:6" ht="15" outlineLevel="2">
      <c r="A82">
        <v>4</v>
      </c>
      <c r="B82" t="s">
        <v>113</v>
      </c>
      <c r="C82" t="s">
        <v>114</v>
      </c>
      <c r="D82" t="s">
        <v>70</v>
      </c>
      <c r="E82" t="s">
        <v>71</v>
      </c>
      <c r="F82" s="6">
        <v>-507000</v>
      </c>
    </row>
    <row r="83" spans="1:6" ht="15" outlineLevel="2">
      <c r="A83">
        <v>4</v>
      </c>
      <c r="B83" t="s">
        <v>121</v>
      </c>
      <c r="C83" t="s">
        <v>122</v>
      </c>
      <c r="D83" t="s">
        <v>70</v>
      </c>
      <c r="E83" t="s">
        <v>71</v>
      </c>
      <c r="F83" s="6">
        <v>20000</v>
      </c>
    </row>
    <row r="84" spans="1:6" ht="15" outlineLevel="2">
      <c r="A84">
        <v>4</v>
      </c>
      <c r="B84" t="s">
        <v>100</v>
      </c>
      <c r="C84" t="s">
        <v>101</v>
      </c>
      <c r="D84" t="s">
        <v>102</v>
      </c>
      <c r="E84" t="s">
        <v>103</v>
      </c>
      <c r="F84" s="6">
        <v>1530000</v>
      </c>
    </row>
    <row r="85" spans="1:6" ht="15" outlineLevel="2" thickBot="1">
      <c r="A85">
        <v>4</v>
      </c>
      <c r="B85" t="s">
        <v>115</v>
      </c>
      <c r="C85" t="s">
        <v>116</v>
      </c>
      <c r="D85" t="s">
        <v>102</v>
      </c>
      <c r="E85" t="s">
        <v>103</v>
      </c>
      <c r="F85" s="6">
        <v>1000000</v>
      </c>
    </row>
    <row r="86" spans="1:6" ht="15" outlineLevel="1">
      <c r="A86" s="7" t="s">
        <v>133</v>
      </c>
      <c r="D86" s="28" t="s">
        <v>147</v>
      </c>
      <c r="E86" s="30"/>
      <c r="F86" s="39">
        <f>SUBTOTAL(9,F76:F85)</f>
        <v>17848000</v>
      </c>
    </row>
    <row r="87" ht="15" outlineLevel="1">
      <c r="A87" s="7"/>
    </row>
    <row r="88" spans="1:3" ht="15" outlineLevel="1">
      <c r="A88" s="7"/>
      <c r="C88" s="15" t="s">
        <v>148</v>
      </c>
    </row>
    <row r="89" spans="1:6" ht="15" outlineLevel="2">
      <c r="A89">
        <v>5</v>
      </c>
      <c r="B89" t="s">
        <v>0</v>
      </c>
      <c r="C89" t="s">
        <v>1</v>
      </c>
      <c r="D89" t="s">
        <v>52</v>
      </c>
      <c r="E89" t="s">
        <v>53</v>
      </c>
      <c r="F89" s="38">
        <v>58028000</v>
      </c>
    </row>
    <row r="90" spans="1:6" ht="15" outlineLevel="2" thickBot="1">
      <c r="A90">
        <v>5</v>
      </c>
      <c r="B90" t="s">
        <v>0</v>
      </c>
      <c r="C90" t="s">
        <v>1</v>
      </c>
      <c r="D90" t="s">
        <v>54</v>
      </c>
      <c r="E90" t="s">
        <v>55</v>
      </c>
      <c r="F90" s="6">
        <v>145000000</v>
      </c>
    </row>
    <row r="91" spans="1:6" ht="15" outlineLevel="1">
      <c r="A91" s="7" t="s">
        <v>134</v>
      </c>
      <c r="D91" s="28" t="s">
        <v>148</v>
      </c>
      <c r="E91" s="30"/>
      <c r="F91" s="39">
        <f>SUBTOTAL(9,F89:F90)</f>
        <v>203028000</v>
      </c>
    </row>
    <row r="92" ht="15" outlineLevel="1">
      <c r="A92" s="7"/>
    </row>
    <row r="93" spans="1:3" ht="15" outlineLevel="1">
      <c r="A93" s="7"/>
      <c r="C93" s="15" t="s">
        <v>149</v>
      </c>
    </row>
    <row r="94" spans="1:6" ht="15" outlineLevel="2">
      <c r="A94">
        <v>6</v>
      </c>
      <c r="B94" t="s">
        <v>64</v>
      </c>
      <c r="C94" t="s">
        <v>65</v>
      </c>
      <c r="D94" t="s">
        <v>66</v>
      </c>
      <c r="E94" t="s">
        <v>67</v>
      </c>
      <c r="F94" s="38">
        <v>1540000</v>
      </c>
    </row>
    <row r="95" spans="1:6" ht="15" outlineLevel="2">
      <c r="A95">
        <v>6</v>
      </c>
      <c r="B95" t="s">
        <v>98</v>
      </c>
      <c r="C95" t="s">
        <v>99</v>
      </c>
      <c r="D95" t="s">
        <v>66</v>
      </c>
      <c r="E95" t="s">
        <v>67</v>
      </c>
      <c r="F95" s="6">
        <v>2025000</v>
      </c>
    </row>
    <row r="96" spans="1:6" ht="15" outlineLevel="2" thickBot="1">
      <c r="A96">
        <v>6</v>
      </c>
      <c r="B96" t="s">
        <v>100</v>
      </c>
      <c r="C96" t="s">
        <v>101</v>
      </c>
      <c r="D96" t="s">
        <v>104</v>
      </c>
      <c r="E96" t="s">
        <v>105</v>
      </c>
      <c r="F96" s="6">
        <v>82900000</v>
      </c>
    </row>
    <row r="97" spans="1:6" ht="15" outlineLevel="1">
      <c r="A97" s="7" t="s">
        <v>135</v>
      </c>
      <c r="D97" s="28" t="s">
        <v>150</v>
      </c>
      <c r="E97" s="31"/>
      <c r="F97" s="39">
        <f>SUBTOTAL(9,F94:F96)</f>
        <v>86465000</v>
      </c>
    </row>
    <row r="98" spans="1:4" ht="15" outlineLevel="1">
      <c r="A98" s="7"/>
      <c r="D98" s="16"/>
    </row>
    <row r="99" spans="1:4" ht="15" outlineLevel="1">
      <c r="A99" s="7"/>
      <c r="C99" s="15" t="s">
        <v>151</v>
      </c>
      <c r="D99" s="16"/>
    </row>
    <row r="100" spans="1:6" ht="15" outlineLevel="2" thickBot="1">
      <c r="A100">
        <v>7</v>
      </c>
      <c r="B100" t="s">
        <v>115</v>
      </c>
      <c r="C100" t="s">
        <v>116</v>
      </c>
      <c r="D100" t="s">
        <v>117</v>
      </c>
      <c r="E100" t="s">
        <v>118</v>
      </c>
      <c r="F100" s="38">
        <v>59000</v>
      </c>
    </row>
    <row r="101" spans="1:6" ht="15" outlineLevel="1">
      <c r="A101" s="7" t="s">
        <v>136</v>
      </c>
      <c r="D101" s="28" t="s">
        <v>152</v>
      </c>
      <c r="E101" s="32"/>
      <c r="F101" s="39">
        <f>SUBTOTAL(9,F100:F100)</f>
        <v>59000</v>
      </c>
    </row>
    <row r="102" ht="15" outlineLevel="1">
      <c r="A102" s="7"/>
    </row>
    <row r="103" spans="1:3" ht="15" outlineLevel="1">
      <c r="A103" s="7"/>
      <c r="C103" s="7" t="s">
        <v>153</v>
      </c>
    </row>
    <row r="104" spans="1:6" ht="15" outlineLevel="2">
      <c r="A104">
        <v>7.5</v>
      </c>
      <c r="B104" t="s">
        <v>60</v>
      </c>
      <c r="C104" t="s">
        <v>61</v>
      </c>
      <c r="D104" s="1">
        <v>56001</v>
      </c>
      <c r="E104" t="s">
        <v>62</v>
      </c>
      <c r="F104" s="38">
        <v>196210000</v>
      </c>
    </row>
    <row r="105" spans="1:6" ht="15" outlineLevel="2">
      <c r="A105">
        <v>7.5</v>
      </c>
      <c r="B105" t="s">
        <v>100</v>
      </c>
      <c r="C105" t="s">
        <v>101</v>
      </c>
      <c r="D105" s="1">
        <v>56001</v>
      </c>
      <c r="E105" t="s">
        <v>62</v>
      </c>
      <c r="F105" s="6">
        <v>198000</v>
      </c>
    </row>
    <row r="106" spans="1:6" ht="15" outlineLevel="2">
      <c r="A106">
        <v>7.5</v>
      </c>
      <c r="B106" t="s">
        <v>100</v>
      </c>
      <c r="C106" t="s">
        <v>101</v>
      </c>
      <c r="D106" s="1">
        <v>56002</v>
      </c>
      <c r="E106" t="s">
        <v>106</v>
      </c>
      <c r="F106" s="6">
        <v>4952000</v>
      </c>
    </row>
    <row r="107" spans="1:6" ht="15" outlineLevel="2" thickBot="1">
      <c r="A107">
        <v>7.5</v>
      </c>
      <c r="B107" t="s">
        <v>60</v>
      </c>
      <c r="C107" t="s">
        <v>61</v>
      </c>
      <c r="D107" s="1">
        <v>56003</v>
      </c>
      <c r="E107" t="s">
        <v>63</v>
      </c>
      <c r="F107" s="6">
        <v>-4174000</v>
      </c>
    </row>
    <row r="108" spans="1:6" ht="15" outlineLevel="1">
      <c r="A108" s="7" t="s">
        <v>137</v>
      </c>
      <c r="D108" s="28" t="s">
        <v>153</v>
      </c>
      <c r="E108" s="30"/>
      <c r="F108" s="39">
        <f>SUBTOTAL(9,F104:F107)</f>
        <v>197186000</v>
      </c>
    </row>
    <row r="109" spans="1:5" ht="15" outlineLevel="1">
      <c r="A109" s="7"/>
      <c r="D109" s="13"/>
      <c r="E109" s="14"/>
    </row>
    <row r="110" spans="1:5" ht="15" outlineLevel="1">
      <c r="A110" s="7"/>
      <c r="C110" s="15" t="s">
        <v>154</v>
      </c>
      <c r="D110" s="13"/>
      <c r="E110" s="14"/>
    </row>
    <row r="111" spans="1:6" ht="15" outlineLevel="2">
      <c r="A111">
        <v>8</v>
      </c>
      <c r="B111" t="s">
        <v>86</v>
      </c>
      <c r="C111" t="s">
        <v>87</v>
      </c>
      <c r="D111" t="s">
        <v>88</v>
      </c>
      <c r="E111" t="s">
        <v>89</v>
      </c>
      <c r="F111" s="38">
        <v>5000000</v>
      </c>
    </row>
    <row r="112" spans="1:6" ht="15" outlineLevel="2">
      <c r="A112">
        <v>8</v>
      </c>
      <c r="B112" t="s">
        <v>115</v>
      </c>
      <c r="C112" t="s">
        <v>116</v>
      </c>
      <c r="D112" t="s">
        <v>119</v>
      </c>
      <c r="E112" t="s">
        <v>120</v>
      </c>
      <c r="F112" s="6">
        <v>50000</v>
      </c>
    </row>
    <row r="113" spans="1:6" ht="15" outlineLevel="2">
      <c r="A113">
        <v>8</v>
      </c>
      <c r="B113" t="s">
        <v>0</v>
      </c>
      <c r="C113" t="s">
        <v>1</v>
      </c>
      <c r="D113" t="s">
        <v>56</v>
      </c>
      <c r="E113" t="s">
        <v>57</v>
      </c>
      <c r="F113" s="6">
        <v>-4204000</v>
      </c>
    </row>
    <row r="114" spans="1:6" ht="15" outlineLevel="2">
      <c r="A114">
        <v>8</v>
      </c>
      <c r="B114" t="s">
        <v>64</v>
      </c>
      <c r="C114" t="s">
        <v>65</v>
      </c>
      <c r="D114" t="s">
        <v>56</v>
      </c>
      <c r="E114" t="s">
        <v>57</v>
      </c>
      <c r="F114" s="6">
        <v>9055000</v>
      </c>
    </row>
    <row r="115" spans="1:6" ht="15" outlineLevel="2">
      <c r="A115">
        <v>8</v>
      </c>
      <c r="B115" t="s">
        <v>68</v>
      </c>
      <c r="C115" t="s">
        <v>69</v>
      </c>
      <c r="D115" t="s">
        <v>72</v>
      </c>
      <c r="E115" t="s">
        <v>73</v>
      </c>
      <c r="F115" s="6">
        <v>-1000000</v>
      </c>
    </row>
    <row r="116" spans="1:6" ht="15" outlineLevel="2">
      <c r="A116">
        <v>8</v>
      </c>
      <c r="B116" t="s">
        <v>68</v>
      </c>
      <c r="C116" t="s">
        <v>69</v>
      </c>
      <c r="D116" t="s">
        <v>74</v>
      </c>
      <c r="E116" t="s">
        <v>75</v>
      </c>
      <c r="F116" s="6">
        <v>1500000</v>
      </c>
    </row>
    <row r="117" spans="1:6" ht="15" outlineLevel="2">
      <c r="A117">
        <v>8</v>
      </c>
      <c r="B117" t="s">
        <v>68</v>
      </c>
      <c r="C117" t="s">
        <v>69</v>
      </c>
      <c r="D117" t="s">
        <v>76</v>
      </c>
      <c r="E117" t="s">
        <v>77</v>
      </c>
      <c r="F117" s="6">
        <v>-3900000</v>
      </c>
    </row>
    <row r="118" spans="1:6" ht="15" outlineLevel="2">
      <c r="A118">
        <v>8</v>
      </c>
      <c r="B118" t="s">
        <v>0</v>
      </c>
      <c r="C118" t="s">
        <v>1</v>
      </c>
      <c r="D118" t="s">
        <v>58</v>
      </c>
      <c r="E118" t="s">
        <v>59</v>
      </c>
      <c r="F118" s="6">
        <v>13800000</v>
      </c>
    </row>
    <row r="119" spans="1:6" ht="15" outlineLevel="2">
      <c r="A119">
        <v>8</v>
      </c>
      <c r="B119" t="s">
        <v>64</v>
      </c>
      <c r="C119" t="s">
        <v>65</v>
      </c>
      <c r="D119" t="s">
        <v>58</v>
      </c>
      <c r="E119" t="s">
        <v>59</v>
      </c>
      <c r="F119" s="6">
        <v>13178000</v>
      </c>
    </row>
    <row r="120" spans="1:6" ht="15" outlineLevel="2">
      <c r="A120">
        <v>8</v>
      </c>
      <c r="B120" t="s">
        <v>78</v>
      </c>
      <c r="C120" t="s">
        <v>79</v>
      </c>
      <c r="D120" t="s">
        <v>58</v>
      </c>
      <c r="E120" t="s">
        <v>59</v>
      </c>
      <c r="F120" s="6">
        <v>150000</v>
      </c>
    </row>
    <row r="121" spans="1:6" ht="15" outlineLevel="2" thickBot="1">
      <c r="A121">
        <v>8</v>
      </c>
      <c r="B121" t="s">
        <v>115</v>
      </c>
      <c r="C121" t="s">
        <v>116</v>
      </c>
      <c r="D121" t="s">
        <v>58</v>
      </c>
      <c r="E121" t="s">
        <v>59</v>
      </c>
      <c r="F121" s="6">
        <v>2602000</v>
      </c>
    </row>
    <row r="122" spans="1:6" ht="15" outlineLevel="1">
      <c r="A122" s="7" t="s">
        <v>138</v>
      </c>
      <c r="D122" s="28" t="s">
        <v>155</v>
      </c>
      <c r="E122" s="32"/>
      <c r="F122" s="39">
        <f>SUBTOTAL(9,F111:F121)</f>
        <v>36231000</v>
      </c>
    </row>
    <row r="123" spans="1:5" ht="15" outlineLevel="1" thickBot="1">
      <c r="A123" s="7"/>
      <c r="D123" s="13"/>
      <c r="E123" s="17"/>
    </row>
    <row r="124" spans="1:6" ht="15" outlineLevel="1">
      <c r="A124" s="7"/>
      <c r="D124" s="33" t="s">
        <v>156</v>
      </c>
      <c r="E124" s="32"/>
      <c r="F124" s="40">
        <f>SUBTOTAL(9,F64:F123)</f>
        <v>533286000</v>
      </c>
    </row>
    <row r="125" spans="1:5" ht="15" outlineLevel="1">
      <c r="A125" s="7"/>
      <c r="D125" s="13"/>
      <c r="E125" s="17"/>
    </row>
    <row r="126" spans="1:5" ht="15" outlineLevel="1">
      <c r="A126" s="7"/>
      <c r="C126" s="15" t="s">
        <v>157</v>
      </c>
      <c r="D126" s="13"/>
      <c r="E126" s="17"/>
    </row>
    <row r="127" spans="1:6" ht="15" outlineLevel="2">
      <c r="A127">
        <v>10</v>
      </c>
      <c r="B127" t="s">
        <v>0</v>
      </c>
      <c r="C127" t="s">
        <v>1</v>
      </c>
      <c r="D127" s="1">
        <v>55013</v>
      </c>
      <c r="E127" t="s">
        <v>123</v>
      </c>
      <c r="F127" s="38">
        <v>10458950</v>
      </c>
    </row>
    <row r="128" spans="1:6" ht="15" outlineLevel="2" thickBot="1">
      <c r="A128">
        <v>10</v>
      </c>
      <c r="B128" t="s">
        <v>0</v>
      </c>
      <c r="C128" t="s">
        <v>1</v>
      </c>
      <c r="D128" s="1">
        <v>55035</v>
      </c>
      <c r="E128" t="s">
        <v>130</v>
      </c>
      <c r="F128" s="6">
        <v>6790000</v>
      </c>
    </row>
    <row r="129" spans="1:6" ht="15" outlineLevel="1">
      <c r="A129" s="7" t="s">
        <v>139</v>
      </c>
      <c r="D129" s="33" t="s">
        <v>158</v>
      </c>
      <c r="E129" s="29"/>
      <c r="F129" s="40">
        <f>SUBTOTAL(9,F127:F128)</f>
        <v>17248950</v>
      </c>
    </row>
    <row r="130" spans="1:4" ht="15" outlineLevel="1" thickBot="1">
      <c r="A130" s="7"/>
      <c r="D130" s="18"/>
    </row>
    <row r="131" spans="1:6" ht="15">
      <c r="A131" s="7" t="s">
        <v>140</v>
      </c>
      <c r="D131" s="33" t="s">
        <v>159</v>
      </c>
      <c r="E131" s="34"/>
      <c r="F131" s="40">
        <f>SUBTOTAL(9,F36:F128)</f>
        <v>2439466950</v>
      </c>
    </row>
    <row r="137" ht="15">
      <c r="G137" s="35"/>
    </row>
  </sheetData>
  <printOptions/>
  <pageMargins left="0.7" right="0.7" top="0.75" bottom="0.75" header="0.3" footer="0.3"/>
  <pageSetup fitToHeight="0" fitToWidth="1" horizontalDpi="600" verticalDpi="600" orientation="portrait" scale="84" r:id="rId1"/>
  <headerFooter>
    <oddHeader>&amp;C&amp;"-,Bold"Exhibit B - MN 4 FY 2024
Changes in Revenue by Revenue Source</oddHeader>
    <oddFooter>&amp;Cpage &amp;P</oddFooter>
  </headerFooter>
  <rowBreaks count="2" manualBreakCount="2">
    <brk id="34" max="16383" man="1"/>
    <brk id="87" max="16383" man="1"/>
  </rowBreaks>
  <colBreaks count="1" manualBreakCount="1">
    <brk id="2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Sturm, Paul</dc:creator>
  <cp:keywords/>
  <dc:description/>
  <cp:lastModifiedBy>DelFranco, Ruthie</cp:lastModifiedBy>
  <cp:lastPrinted>2024-02-27T14:46:30Z</cp:lastPrinted>
  <dcterms:created xsi:type="dcterms:W3CDTF">2024-02-26T19:07:23Z</dcterms:created>
  <dcterms:modified xsi:type="dcterms:W3CDTF">2024-02-27T20:03:56Z</dcterms:modified>
  <cp:category/>
  <cp:version/>
  <cp:contentType/>
  <cp:contentStatus/>
</cp:coreProperties>
</file>