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amended_taxfixing_resolution_fy" sheetId="1" r:id="rId1"/>
    <sheet name="Report ExhibitA" sheetId="2" r:id="rId2"/>
    <sheet name="ABP Exhibit A" sheetId="3" r:id="rId3"/>
    <sheet name="CBP Exhibit A" sheetId="4" r:id="rId4"/>
  </sheets>
  <definedNames/>
  <calcPr fullCalcOnLoad="1"/>
</workbook>
</file>

<file path=xl/sharedStrings.xml><?xml version="1.0" encoding="utf-8"?>
<sst xmlns="http://schemas.openxmlformats.org/spreadsheetml/2006/main" count="709" uniqueCount="515">
  <si>
    <t xml:space="preserve">     Payments in Lieu of Tax ......................................................................................................................................</t>
  </si>
  <si>
    <t xml:space="preserve">     Waiver 1127 ..............................................................................................................................................................................................................................</t>
  </si>
  <si>
    <t xml:space="preserve">     Beer and Liquor ..........................................................................................................................................................................................................................</t>
  </si>
  <si>
    <t xml:space="preserve">     Auto Use .................................................................................................................................................................................................................................</t>
  </si>
  <si>
    <t xml:space="preserve">     Commercial Motor Vehicle .................................................................................................................................................................................................................</t>
  </si>
  <si>
    <t xml:space="preserve">     Taxicab License Transfer .................................................................................................................................................................................................................</t>
  </si>
  <si>
    <t xml:space="preserve">     Liquor License Surcharge .................................................................................................................................................................................................................</t>
  </si>
  <si>
    <t xml:space="preserve">     Horse Race Admissions ....................................................................................................................................................................................................................</t>
  </si>
  <si>
    <t xml:space="preserve">     Other Refunds ............................................................................................................................................................................................................................</t>
  </si>
  <si>
    <t xml:space="preserve">     State Tax Relief Program ("STAR") for Personal Income and Real Property Taxes...................................................................................................................................................</t>
  </si>
  <si>
    <t>Miscellaneous Revenue:</t>
  </si>
  <si>
    <t xml:space="preserve">     Licenses, Franchises, etc.................................................................................................................................................................................................................</t>
  </si>
  <si>
    <t xml:space="preserve">     Interest Income...........................................................................................................................................</t>
  </si>
  <si>
    <t xml:space="preserve">     Charges for Services.......................................................................................................................................</t>
  </si>
  <si>
    <t xml:space="preserve">     Water and Sewer Charges...................................................................................................................................................................................................................</t>
  </si>
  <si>
    <t xml:space="preserve">     Rental Income.............................................................................................................................................</t>
  </si>
  <si>
    <t xml:space="preserve">     Fines and Forfeitures.....................................................................................................................................................................................................................</t>
  </si>
  <si>
    <t xml:space="preserve">     Miscellaneous..............................................................................................................................................</t>
  </si>
  <si>
    <t>All Sources of Revenue</t>
  </si>
  <si>
    <t>(Excluding Real Estate Taxes)</t>
  </si>
  <si>
    <t>Grants:</t>
  </si>
  <si>
    <t xml:space="preserve"> By Council Members Weprin, Fidler, Jennings and Liu</t>
  </si>
  <si>
    <t xml:space="preserve">     Federal ..................................................................................................................................................................................................................................</t>
  </si>
  <si>
    <t xml:space="preserve">     State 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</si>
  <si>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Provision for Disallowances .................................................................................................................................................................................</t>
  </si>
  <si>
    <t>Unrestricted State and Federal Aid:</t>
  </si>
  <si>
    <t xml:space="preserve">     N.Y. State Revenue Sharing (1) ...........................................................................................................................................................................................................</t>
  </si>
  <si>
    <t xml:space="preserve">     Other Unrestricted Aid ...............................................................................................................................................................</t>
  </si>
  <si>
    <t>Transfer from Capital Funds ................................................................................................................................................................................................................</t>
  </si>
  <si>
    <t>Tax Audit Revenue and Other Initiatives..............................................................................................................</t>
  </si>
  <si>
    <t>Tax Program......................................................................................................................................................................</t>
  </si>
  <si>
    <t>Anticipated Revenue Program: State and Federal Actions...................................................................................................................................</t>
  </si>
  <si>
    <t>Other Categorical Grants.............................................................................................................................</t>
  </si>
  <si>
    <t>Amount of Estimated Revenue other than</t>
  </si>
  <si>
    <t xml:space="preserve">  Real Estate Taxes............................................................................................................................................</t>
  </si>
  <si>
    <t>FOOTNOTES</t>
  </si>
  <si>
    <t>(1)  In accordance with  Accounting  Systems Directive No. 7 of the State Comptroller, Fiscal 2006 expenditures of the</t>
  </si>
  <si>
    <t>Municipal Assistance Corporation of The City of New York (MAC) have been treated only for accounting purposes</t>
  </si>
  <si>
    <t>of the City as if they were City expenditures.  Consequently, these estimates of General Fund receipts for Fiscal</t>
  </si>
  <si>
    <t>2006 do not reflect anticipated reductions in amounts to be received by the City from the four percent sales tax levied</t>
  </si>
  <si>
    <t>in the City by the State, from the stock transfer tax and from per capita State aid.  In fact, the expenditures of</t>
  </si>
  <si>
    <t>MAC are to be appropriated by the State from the sales tax levied in the City by the State, from the stock</t>
  </si>
  <si>
    <t>transfer tax and from per capita State aid otherwise payable to the City; any remaining funds from these sources are to</t>
  </si>
  <si>
    <t>be appropriated by the State to the City.  Thus, the expenditures of MAC reduce the funds which may be appropriated</t>
  </si>
  <si>
    <t>and paid to the City from these sources.  The presentation of MAC expenditures, instead of showing MAC expenditures</t>
  </si>
  <si>
    <t>as reductions in anticipated City revenues, is made solely to comply with Accounting Systems Directive No. 7 and has no</t>
  </si>
  <si>
    <t xml:space="preserve">bearing on the statutory relationship between the City and MAC; see Section 3016 of the Public Authorities Law.  </t>
  </si>
  <si>
    <t>RP-6702(1/95)(Formerly EA6702)</t>
  </si>
  <si>
    <t>STATE BOARD OF REAL PROPERTY SERVICES</t>
  </si>
  <si>
    <t>(Formerly State Board of Equalization and Assessment)</t>
  </si>
  <si>
    <t>16 Sheridan Avenue, Albany, NY 12210-2714</t>
  </si>
  <si>
    <t>Certificate of Adjusted Base Proportions Pursuant to Article 18, RPTL,</t>
  </si>
  <si>
    <t>for the 2005 Assessment Roll</t>
  </si>
  <si>
    <t>RES. NO. 1245</t>
  </si>
  <si>
    <t>Special Assessing Unit__________________________________</t>
  </si>
  <si>
    <t>Check One to Identify Portion:  County___;City_x_;Town___; Village___; Town Outside Village Area___; School District___; Special District___.</t>
  </si>
  <si>
    <t>Name of Portion_______________________________________</t>
  </si>
  <si>
    <t>Reference Roll_____2004_______________; Levy Roll_____2005_______________</t>
  </si>
  <si>
    <t>SECTION I</t>
  </si>
  <si>
    <t>Determination of Portion Class Net Change in Assessed Value due to Physical and Quantity Changes,</t>
  </si>
  <si>
    <t xml:space="preserve">          Equalization Changes and Computation of Class Change in Level of Assessment Factor</t>
  </si>
  <si>
    <t>(A)</t>
  </si>
  <si>
    <t>(B)</t>
  </si>
  <si>
    <t>(C)</t>
  </si>
  <si>
    <t>(D)</t>
  </si>
  <si>
    <t>(E)</t>
  </si>
  <si>
    <t>Total Assessed Value of</t>
  </si>
  <si>
    <t>Physical and Quantity</t>
  </si>
  <si>
    <t>Net Assessed Value of</t>
  </si>
  <si>
    <t>Total Assessed</t>
  </si>
  <si>
    <t>Increases</t>
  </si>
  <si>
    <t>Decreases Between</t>
  </si>
  <si>
    <t>Surviving Total Assessed</t>
  </si>
  <si>
    <t>Value on the</t>
  </si>
  <si>
    <t>Between Reference Roll and</t>
  </si>
  <si>
    <t>Reference</t>
  </si>
  <si>
    <t>Changes</t>
  </si>
  <si>
    <t>Value on the Reference Roll</t>
  </si>
  <si>
    <t>Class</t>
  </si>
  <si>
    <t>Reference Roll</t>
  </si>
  <si>
    <t>Levy Roll</t>
  </si>
  <si>
    <t>Roll and Levy Roll</t>
  </si>
  <si>
    <t>(B-C)</t>
  </si>
  <si>
    <t>(A-C)</t>
  </si>
  <si>
    <t>1</t>
  </si>
  <si>
    <t>2</t>
  </si>
  <si>
    <t>3</t>
  </si>
  <si>
    <t>4</t>
  </si>
  <si>
    <t>(F)</t>
  </si>
  <si>
    <t>(G)</t>
  </si>
  <si>
    <t>(H)</t>
  </si>
  <si>
    <t>(I)</t>
  </si>
  <si>
    <t>Equalization Increases</t>
  </si>
  <si>
    <t>Equalization Decreases</t>
  </si>
  <si>
    <t>Change in Level of</t>
  </si>
  <si>
    <t>Between Reference Roll</t>
  </si>
  <si>
    <t>Net Equalization Changes</t>
  </si>
  <si>
    <t>Assessment Factor</t>
  </si>
  <si>
    <t>and Levy Roll</t>
  </si>
  <si>
    <t>(F-G)</t>
  </si>
  <si>
    <t>(H/E)+1</t>
  </si>
  <si>
    <t xml:space="preserve">  </t>
  </si>
  <si>
    <t>SECTION II</t>
  </si>
  <si>
    <t>Computation of Portion Class Adjustment Factor</t>
  </si>
  <si>
    <t>(J)</t>
  </si>
  <si>
    <t>(K)</t>
  </si>
  <si>
    <t>(L)</t>
  </si>
  <si>
    <t>(M)</t>
  </si>
  <si>
    <t>(N)</t>
  </si>
  <si>
    <t>(O)</t>
  </si>
  <si>
    <t>Total Taxable Assessed</t>
  </si>
  <si>
    <t>Taxable Assessed Value</t>
  </si>
  <si>
    <t>Assessed Value of Special</t>
  </si>
  <si>
    <t>Value on Levy Roll at</t>
  </si>
  <si>
    <t>on Levy Roll at Reference</t>
  </si>
  <si>
    <t>Franchise on the Levy</t>
  </si>
  <si>
    <t>Reference Roll Level of</t>
  </si>
  <si>
    <t>Taxable Assessed</t>
  </si>
  <si>
    <t>Class Adjustment</t>
  </si>
  <si>
    <t>Roll Level of Assessment</t>
  </si>
  <si>
    <t>Roll at the Reference Roll</t>
  </si>
  <si>
    <t>Factor</t>
  </si>
  <si>
    <t>on the Levy Roll</t>
  </si>
  <si>
    <t>(J/I)</t>
  </si>
  <si>
    <t>Level of Assessment</t>
  </si>
  <si>
    <t>(K+L)</t>
  </si>
  <si>
    <t>(M/N)</t>
  </si>
  <si>
    <t>SECTION III</t>
  </si>
  <si>
    <t>Computation of Adjusted Base Proportions</t>
  </si>
  <si>
    <t>(P)</t>
  </si>
  <si>
    <t>(Q)</t>
  </si>
  <si>
    <t>(R)</t>
  </si>
  <si>
    <t>Current Base Proportions</t>
  </si>
  <si>
    <t>Adjusted for Physical</t>
  </si>
  <si>
    <t>and Quantity Changes</t>
  </si>
  <si>
    <t>#1</t>
  </si>
  <si>
    <t>Adjusted Base Proportions</t>
  </si>
  <si>
    <t>(P*O)</t>
  </si>
  <si>
    <t>(Q/SUM of Q)*100</t>
  </si>
  <si>
    <t>Total</t>
  </si>
  <si>
    <t>I, the Clerk of the Legislative Body of the special assessing unit</t>
  </si>
  <si>
    <t>identified above, hereby certify that the legislative body</t>
  </si>
  <si>
    <t>Signature</t>
  </si>
  <si>
    <t>determined on November 16, 2005 the adjusted base proportions</t>
  </si>
  <si>
    <t>and the data, procedures and computations used to</t>
  </si>
  <si>
    <t>Title</t>
  </si>
  <si>
    <t>determine the adjusted base proportions as set forth herein</t>
  </si>
  <si>
    <t>for the assessment roll and portion identified above.</t>
  </si>
  <si>
    <t>Date</t>
  </si>
  <si>
    <t>RP-6700 (1/95) (Formerly EA6700)</t>
  </si>
  <si>
    <t>Certificate of Base Percentages, Current Percentages and</t>
  </si>
  <si>
    <t>Current Base Proportions Pursuant to Article 18, RPTL,</t>
  </si>
  <si>
    <t>for the Levy of Taxes on the 2005 Assessment Roll</t>
  </si>
  <si>
    <t>Special Assessing Unit________________________________</t>
  </si>
  <si>
    <t>Check One to Identify Portion: County___; City_x_; Town___; Village___; Town Outside Village Area___; School District___; Special District___.</t>
  </si>
  <si>
    <t>Name of Portion_____________________________________</t>
  </si>
  <si>
    <t>Determination of Estimated Market Values</t>
  </si>
  <si>
    <t xml:space="preserve">1989 Taxable </t>
  </si>
  <si>
    <t>1989 Class</t>
  </si>
  <si>
    <t>Estimated Market Value</t>
  </si>
  <si>
    <t>Assessed Value</t>
  </si>
  <si>
    <t>Equalization Rate</t>
  </si>
  <si>
    <t>A/(B/100)</t>
  </si>
  <si>
    <t>Determination of Base Percentages</t>
  </si>
  <si>
    <t>Change in Taxable</t>
  </si>
  <si>
    <t xml:space="preserve">Assessed Value </t>
  </si>
  <si>
    <t>Between 1989 and</t>
  </si>
  <si>
    <t>1990 Change in</t>
  </si>
  <si>
    <t>1990 Rolls for</t>
  </si>
  <si>
    <t>Adjustment Factor</t>
  </si>
  <si>
    <t>Adjusted Market</t>
  </si>
  <si>
    <t>Parcels Transferred</t>
  </si>
  <si>
    <t>Factor for Special</t>
  </si>
  <si>
    <t>for Class Change</t>
  </si>
  <si>
    <t>Value</t>
  </si>
  <si>
    <t>Base Percentage</t>
  </si>
  <si>
    <t>Out of Class</t>
  </si>
  <si>
    <t>Into Class</t>
  </si>
  <si>
    <t>Assessing Unit Class</t>
  </si>
  <si>
    <t>((E/F)-D)/A)+1</t>
  </si>
  <si>
    <t>(C*G)</t>
  </si>
  <si>
    <t>(H/sum of H)*100</t>
  </si>
  <si>
    <t>Determination of Current Percentages</t>
  </si>
  <si>
    <t>2004 Taxable</t>
  </si>
  <si>
    <t>2004 Class Equalization</t>
  </si>
  <si>
    <t>Current Percentages</t>
  </si>
  <si>
    <t>Rate</t>
  </si>
  <si>
    <t>J/(K/100)</t>
  </si>
  <si>
    <t>(L/Sum of L)*100</t>
  </si>
  <si>
    <t>SECTION IV</t>
  </si>
  <si>
    <t>Determination of Current Base Proportions</t>
  </si>
  <si>
    <t>(S)</t>
  </si>
  <si>
    <t>(T)</t>
  </si>
  <si>
    <t>Percent Difference Between</t>
  </si>
  <si>
    <t>Prospective Current</t>
  </si>
  <si>
    <t>Prior Year Adjusted Base</t>
  </si>
  <si>
    <t>Updated Local</t>
  </si>
  <si>
    <t>Base Proportion</t>
  </si>
  <si>
    <t>Adjusted Base</t>
  </si>
  <si>
    <t>Proportion and Prospective</t>
  </si>
  <si>
    <t>Maximum Current</t>
  </si>
  <si>
    <t>Current</t>
  </si>
  <si>
    <t>Column (O)</t>
  </si>
  <si>
    <t>Proportion Used for</t>
  </si>
  <si>
    <t>Current Base Proportion</t>
  </si>
  <si>
    <t>Base Proportions</t>
  </si>
  <si>
    <t>Local Base Proportion</t>
  </si>
  <si>
    <t>N*(M/I)</t>
  </si>
  <si>
    <t>Prorated to 100.00</t>
  </si>
  <si>
    <t>Prior Tax Levy</t>
  </si>
  <si>
    <t>((P/Q)-1)*100</t>
  </si>
  <si>
    <t>(Q * 1.020)</t>
  </si>
  <si>
    <t>for 2005 Roll</t>
  </si>
  <si>
    <t>I, the Clerk of the Legislative Body of the special assessing</t>
  </si>
  <si>
    <t>unit identified above, hereby certify that the legislative body</t>
  </si>
  <si>
    <t>determined on November 16, 2005 base percentages, current</t>
  </si>
  <si>
    <t>percentages and current base proportions as set forth</t>
  </si>
  <si>
    <t>herein for the assessment roll and portion identified above.</t>
  </si>
  <si>
    <t>RESOLUTION AMENDING AND RESTATING THE RESOLUTION TO PROVIDE</t>
  </si>
  <si>
    <t>THE AMOUNTS NECESSARY FOR THE SUPPORT OF THE GOVERNMENT</t>
  </si>
  <si>
    <t>OF THE CITY OF NEW YORK AND THE COUNTIES THEREIN AND FOR THE</t>
  </si>
  <si>
    <t xml:space="preserve">PAYMENT OF INDEBTEDNESS THEREOF, FOR THE FISCAL YEAR </t>
  </si>
  <si>
    <t>BEGINNING ON JULY 1, 2005 AND ENDING ON JUNE 30, 2006, BY THE</t>
  </si>
  <si>
    <t xml:space="preserve">LEVY OF TAXES ON THE REAL PROPERTY IN THE CITY OF NEW YORK, </t>
  </si>
  <si>
    <t xml:space="preserve">IN ACCORDANCE WITH THE PROVISIONS OF THE CONSTITUTION </t>
  </si>
  <si>
    <t xml:space="preserve">OF THE STATE OF NEW YORK, THE REAL PROPERTY TAX </t>
  </si>
  <si>
    <t>LAW AND THE CHARTER OF THE CITY OF NEW YORK.</t>
  </si>
  <si>
    <t xml:space="preserve">    Whereas, on May 5, 2005, pursuant to the Section 249 of the Charter of the City of New York ("the Charter"),</t>
  </si>
  <si>
    <t>the Mayor of the City of New York (the "Mayor") submitted to the Council of the City of New York (the "Council"),</t>
  </si>
  <si>
    <t>the executive budget for the support of the government of the City of New York and the counties therein</t>
  </si>
  <si>
    <t>(collectively, the "City") for the fiscal year beginning on July 1, 2006 and ending on June 30, 2006 ("Fiscal 2006"); and</t>
  </si>
  <si>
    <t xml:space="preserve">     Whereas, on June 6, 2005, pursuant to Section 1514 of the Charter, the Commissioner of the Department of</t>
  </si>
  <si>
    <t>Finance (the "Commissioner") delivered, to the Council, the certified assessment rolls for all real property assessable</t>
  </si>
  <si>
    <t>for taxation  in  the  City  in each borough thereof for Fiscal 2006 , a certified copy of which is in the Office of the</t>
  </si>
  <si>
    <t>Clerk of the City pursuant to Section 516, Real Property Tax Law (the "Fiscal 2006 Assessment Rolls"); * and</t>
  </si>
  <si>
    <t xml:space="preserve">     Whereas, on June 30, 2005 , the Council adopted a resolution in which the Council computed and certified the</t>
  </si>
  <si>
    <t>current base proportion, the current percentage and the base percentage of each class of real property in the City</t>
  </si>
  <si>
    <t>for Fiscal 2006 pursuant to Section 1803-a(1), Real Property Tax Law (the "Current Base Proportion Resolution"); and</t>
  </si>
  <si>
    <t xml:space="preserve">   Whereas, on June 30, 2005, pursuant to Section 1803-a, Real Property Tax Law, the Council adopted a resolution </t>
  </si>
  <si>
    <t>in which the Council adjusted the current base proportion of each class of real property in the City for Fiscal 2006,</t>
  </si>
  <si>
    <t>to reflect the additions to, and full or partial removal from, the Fiscal 2006 Assessment Rolls (the "Adjusted Base</t>
  </si>
  <si>
    <t>Proportion Resolution"); and</t>
  </si>
  <si>
    <t xml:space="preserve">    Whereas, on June 30, 2005, pursuant to Section 254 of the Charter, the Council adopted the budget for the support</t>
  </si>
  <si>
    <t>of the government of the City and for the payment of indebtedness thereof for Fiscal 2006 (the" Fiscal 2006</t>
  </si>
  <si>
    <t>Budget"); and</t>
  </si>
  <si>
    <t xml:space="preserve">    Whereas, on June 30, 2005, pursuant to Section 1515(a) of the Charter, the Mayor prepared and submitted to the</t>
  </si>
  <si>
    <t>Council, a statement setting forth the amount of the Fiscal 2006 Budget as approved by the Council (the "Fiscal 2006</t>
  </si>
  <si>
    <t>Budget Statement") and an estimate of the probable amount of receipts into the City treasury during Fiscal 2006 from</t>
  </si>
  <si>
    <t>all the sources of revenue of the general fund and all receipts other than those of the general fund and taxes on real</t>
  </si>
  <si>
    <t>property, a copy of which is attached hereto as Exhibit A (the "Fiscal 2006 Revenue Estimate"); and</t>
  </si>
  <si>
    <t xml:space="preserve">      Whereas , on June 30, 2005, pursuant to Section 1516 of the Charter, the Council adopted a resolution to provide</t>
  </si>
  <si>
    <t>the amounts necessary for the support of the government of the City, among other things, by the levy of taxes on real</t>
  </si>
  <si>
    <t>property in the City (the "Tax Fixing Resolution"); and</t>
  </si>
  <si>
    <t xml:space="preserve">* The Commissioner of the Department of Finance initally released the certified assessment rolls for all real property </t>
  </si>
  <si>
    <t xml:space="preserve">assessable for taxation in the City in each borough thereof for Fiscal 2006 on May 25, 2005.  On June 6, 2005, the </t>
  </si>
  <si>
    <t xml:space="preserve">Commissioner of the Department of Finance released the revised certified assessment rolls for all real property assessable </t>
  </si>
  <si>
    <t>for taxation in the City in each borough thereof for Fiscal 2006, herein referred to as the "Fiscal 2006 Assessment Rolls".</t>
  </si>
  <si>
    <t>|::</t>
  </si>
  <si>
    <t xml:space="preserve">      Whereas, after the adoption of the Current Base Proportion Resolution, the Adjusted Base Proportion Resolution,</t>
  </si>
  <si>
    <t>the Fiscal 2006 Budget and the Tax Fixing Resolution, Section 1803-a, Real Property Tax Law, was amended to</t>
  </si>
  <si>
    <t>lower the allowable percent increase in the current base proportion as compared with the previous year's adjusted base</t>
  </si>
  <si>
    <t>proportion from 5.0 percent to 2.0 percent; and</t>
  </si>
  <si>
    <t xml:space="preserve">      Whereas the amendment to Section 1803-a, Real Property Tax Law, requires the amending and restating of</t>
  </si>
  <si>
    <t>the Tax Fixing Resolution;</t>
  </si>
  <si>
    <t xml:space="preserve">      NOW THEREFORE, be it resolved by The Council of The City of New York as follows:</t>
  </si>
  <si>
    <t>Section 1.     Fixing of Real Property Tax Rates for Fiscal 2006.</t>
  </si>
  <si>
    <t>a.</t>
  </si>
  <si>
    <t xml:space="preserve"> Determining the Amount of the Real Property Tax Levy.</t>
  </si>
  <si>
    <t>(i) The  total  amount  of  the  Fiscal 2006 Budget  as  set  forth  in  the  Fiscal 2006 Budget  Statement  is</t>
  </si>
  <si>
    <t>$50,187,618,768.</t>
  </si>
  <si>
    <t>(ii) The estimate of the  probable  amount of receipts  into the  City treasury during Fiscal 2006 from all the</t>
  </si>
  <si>
    <t xml:space="preserve">sources of revenue of the general fund and all receipts other than those of the general fund and taxes on real property </t>
  </si>
  <si>
    <t>as set forth in the Fiscal 2006 Revenue Estimate is $37,735,714,768.</t>
  </si>
  <si>
    <t>(iii) Pursuant to Section 1516 of the Charter, the Council hereby determines that the amount required to be</t>
  </si>
  <si>
    <t xml:space="preserve">raised by tax on real property shall be $12,451,904,000, which is derived from deducting the amount </t>
  </si>
  <si>
    <t>set forth in the Fiscal 2006 Revenue Estimate from the amount of the Fiscal 2006 Budget.</t>
  </si>
  <si>
    <t>(iv) In order to achieve a real property tax yield of $12,451,904,000 due to provision for</t>
  </si>
  <si>
    <t xml:space="preserve">uncollectible taxes and refunds and collection of levies from prior years, the Council hereby determines that a </t>
  </si>
  <si>
    <t>real property tax levy of $13,668,121,226 will be required, calculated as follows:</t>
  </si>
  <si>
    <t>Not Subject to the 2 1/2 Percent Tax Limitation:</t>
  </si>
  <si>
    <t>For Debt Service:</t>
  </si>
  <si>
    <t>Funded Debt</t>
  </si>
  <si>
    <t>Amount Required for Debt Service and Financing as:</t>
  </si>
  <si>
    <t>Provision for Uncollectible</t>
  </si>
  <si>
    <t xml:space="preserve">  Taxes</t>
  </si>
  <si>
    <t>Provision for Refunds</t>
  </si>
  <si>
    <t>Collection of Prior Years'</t>
  </si>
  <si>
    <t xml:space="preserve">  Levies</t>
  </si>
  <si>
    <t>Subject to the 2 1/2 Percent Tax Limitation:</t>
  </si>
  <si>
    <t xml:space="preserve">     Temporary Debt</t>
  </si>
  <si>
    <t xml:space="preserve">          Interest on Temporary Debt</t>
  </si>
  <si>
    <t>For General Operating Expenses:</t>
  </si>
  <si>
    <t xml:space="preserve">     Funds Required</t>
  </si>
  <si>
    <t>Amount Required for Debt Service and Operating Expenses as:</t>
  </si>
  <si>
    <t>TOTAL REAL PROPERTY TAX LEVY</t>
  </si>
  <si>
    <t>The Council hereby determines that such amount, levied at such rates on the classes of real property pursuant to</t>
  </si>
  <si>
    <t>paragraph (iv) of subsection b below  will produce a balanced budget within generally accepted accounting principles</t>
  </si>
  <si>
    <t>for municipalities.</t>
  </si>
  <si>
    <t>(v)  The real property tax levy, net of provision for uncollectible taxes and refunds and the collection of levies</t>
  </si>
  <si>
    <t>from prior years, determined pursuant to clause (iv) above shall be applied as follows:</t>
  </si>
  <si>
    <t>(A) For payment of debt service not subject to the 2 1/2 percent tax</t>
  </si>
  <si>
    <t xml:space="preserve">limitation: </t>
  </si>
  <si>
    <t>(B) For debt service on short-term debt subject to the 2 1/2 percent tax</t>
  </si>
  <si>
    <t>(C) To provide for conducting the public business of the City and to pay the</t>
  </si>
  <si>
    <t>appropriated expenditures for the counties therein as set forth in the Fiscal</t>
  </si>
  <si>
    <t>2006 Budget in excess of the amount of revenues estimated in the</t>
  </si>
  <si>
    <t>Fiscal 2006 Revenue Estimate:</t>
  </si>
  <si>
    <t>b.</t>
  </si>
  <si>
    <t xml:space="preserve"> Authorizing and Fixing the Real Property Tax Rates.</t>
  </si>
  <si>
    <t xml:space="preserve">      (i) Assessed Valuation Calculations of Taxable Real Property in the City.  The Fiscal 2006 Assessment Rolls</t>
  </si>
  <si>
    <t>set forth the following valuations by class within each borough of the City.</t>
  </si>
  <si>
    <t>(A) The assessed valuation by class of real property for the purpose of taxation in each borough</t>
  </si>
  <si>
    <t>of the City, exclusive of the assessed valuation of veterans' real property exempt under state law from tax for general</t>
  </si>
  <si>
    <t>purposes but subject to tax for school purposes is set forth below:</t>
  </si>
  <si>
    <t>Assessment by Class of Property Subject to Taxation</t>
  </si>
  <si>
    <t>for All Purposes</t>
  </si>
  <si>
    <t xml:space="preserve">All One, Two </t>
  </si>
  <si>
    <t>Assessment of</t>
  </si>
  <si>
    <t>and Three Family</t>
  </si>
  <si>
    <t>All Other</t>
  </si>
  <si>
    <t>Utility</t>
  </si>
  <si>
    <t>Property Subject</t>
  </si>
  <si>
    <t>Residential</t>
  </si>
  <si>
    <t>Residential Real</t>
  </si>
  <si>
    <t>Real</t>
  </si>
  <si>
    <t>to Taxation for</t>
  </si>
  <si>
    <t>Borough</t>
  </si>
  <si>
    <t>Real Property*</t>
  </si>
  <si>
    <t>Property</t>
  </si>
  <si>
    <t>All Purposes</t>
  </si>
  <si>
    <t>Manhattan</t>
  </si>
  <si>
    <t>The Bronx</t>
  </si>
  <si>
    <t>Brooklyn</t>
  </si>
  <si>
    <t>Queens</t>
  </si>
  <si>
    <t>Staten Island</t>
  </si>
  <si>
    <t>TOTAL</t>
  </si>
  <si>
    <t>(B) The assessed valuation by class of veterans' real property exempt under state law from tax</t>
  </si>
  <si>
    <t>for general purposes but subject to tax for school purposes in each borough of the City is set forth below:</t>
  </si>
  <si>
    <t>Assessment by Class of Veterans' Property Exempted under State</t>
  </si>
  <si>
    <t>Law from Tax for General Purposes</t>
  </si>
  <si>
    <t>but Subject to Tax for School Purposes</t>
  </si>
  <si>
    <t>Total Assessment</t>
  </si>
  <si>
    <t xml:space="preserve">of Veterans' </t>
  </si>
  <si>
    <t xml:space="preserve">Property </t>
  </si>
  <si>
    <t>Exempted under</t>
  </si>
  <si>
    <t xml:space="preserve">State Law from Tax </t>
  </si>
  <si>
    <t xml:space="preserve">for General </t>
  </si>
  <si>
    <t>Purposes but</t>
  </si>
  <si>
    <t>Subject to Tax for</t>
  </si>
  <si>
    <t>School Purposes</t>
  </si>
  <si>
    <t>*Includes condominiums of three stories or fewer which have always been condominiums.</t>
  </si>
  <si>
    <t/>
  </si>
  <si>
    <t xml:space="preserve">     (ii) Chapter 389 of the Laws of 1997 established a new real property tax exemption providing school tax </t>
  </si>
  <si>
    <t>relief (Section 425, Real Property Tax Law). Pursuant to subdivision 8 of Section 425, the assessment by tax class</t>
  </si>
  <si>
    <t>of property subject to taxation for all purposes and the assessment by tax class of veterans' real property exempt under</t>
  </si>
  <si>
    <t>state law from tax for general purposes but subject to tax for school purposes has been increased by the amounts shown</t>
  </si>
  <si>
    <t>below for purposes of: (a) determining the City's tax and debt limits pursuant to law; (b) determining the amount of taxes</t>
  </si>
  <si>
    <t>to be levied; (c) calculating tax rates by class; and (d) apportioning taxes among classes in a special assessing unit under</t>
  </si>
  <si>
    <t>Article 18, Real Property Tax Law.</t>
  </si>
  <si>
    <t>(A) The assessed valuation by class of real property for the purpose of taxation in each borough of</t>
  </si>
  <si>
    <t>the City exempted under Section 425, Real Property Tax Law, exclusive of the assessed valuation of veterans' real</t>
  </si>
  <si>
    <t>property exempt under state law from tax for general purposes but subject to tax for school purposes is set forth below:</t>
  </si>
  <si>
    <t>Assessment by Class of Property Exempted under Section 425,</t>
  </si>
  <si>
    <t xml:space="preserve"> Real Property Tax Law, for All Purposes</t>
  </si>
  <si>
    <t>All One, Two</t>
  </si>
  <si>
    <t>Section 425,</t>
  </si>
  <si>
    <t>Real Property</t>
  </si>
  <si>
    <t>Tax Law, for</t>
  </si>
  <si>
    <t>Property**</t>
  </si>
  <si>
    <t>(B) The assessed valuation by class of veterans' real property exempt under state law from tax for</t>
  </si>
  <si>
    <t>general purposes and exempt under Section 425, Real Property Tax Law, for school purposes in each borough of</t>
  </si>
  <si>
    <t>the city is set forth below:</t>
  </si>
  <si>
    <t>Assessment by Class of Veterans' Property Exempted under Section 425,</t>
  </si>
  <si>
    <t xml:space="preserve">Real Property Tax Law,  </t>
  </si>
  <si>
    <t>for School Purposes</t>
  </si>
  <si>
    <t>of Veterans'</t>
  </si>
  <si>
    <t>** Only residential real property held in the cooperative or condominium form of ownership qualifies for the real</t>
  </si>
  <si>
    <t>property tax exemption providing school tax relief.</t>
  </si>
  <si>
    <t xml:space="preserve">     (iii) Operating Limit Provisions.  The Council hereby determines that the amount to be raised by tax on</t>
  </si>
  <si>
    <t>real property for the Fiscal 2006 Budget pursuant to clause (iii) of subsection (a) of Section 1 thereof does not exceed</t>
  </si>
  <si>
    <t>the limit imposed by Section 10, Article VIII of the Constitution of the State of New York, as amended, and Article</t>
  </si>
  <si>
    <t>12-A, Real Property Tax Law (the "Operating Limit Provisions"). *</t>
  </si>
  <si>
    <t>(A) The Operating Limit Provisions require that the City not levy taxes on real property in</t>
  </si>
  <si>
    <t>any fiscal year in excess of an amount equal to a combined total of two and one-half percent (2 1/2 %) of the average</t>
  </si>
  <si>
    <t>full valuation of taxable real property, less (i) the amount to be raised by tax on real property in such year for the</t>
  </si>
  <si>
    <t>payment of the interest on and the redemption of certificates or other evidence of indebtedness described therein and</t>
  </si>
  <si>
    <t>(ii) the  aggregate amount of district charges, exclusive of debt service, imposed in such year by business improvement</t>
  </si>
  <si>
    <t>districts pursuant to Article 19-A, General Municipal Law.</t>
  </si>
  <si>
    <t>(B) The Operating Limit Provisions require that average full valuations of taxable real property</t>
  </si>
  <si>
    <t>be determined by taking the assessed valuations of taxable real property on the last completed assessment roll and</t>
  </si>
  <si>
    <t>the  four (4) preceding assessment rolls of the City and applying thereto the special equalization ratios which such</t>
  </si>
  <si>
    <t>assessed valuations of each such roll bear to the full valuations as fixed and determined by the State Office of Real</t>
  </si>
  <si>
    <t>Property Services ("ORPS")  pursuant to Section 1251, Real Property Tax Law, as shown below:</t>
  </si>
  <si>
    <t>Assessed</t>
  </si>
  <si>
    <t>Assessment</t>
  </si>
  <si>
    <t>Full</t>
  </si>
  <si>
    <t>Fiscal Year</t>
  </si>
  <si>
    <t>Valuations</t>
  </si>
  <si>
    <t>Percentage</t>
  </si>
  <si>
    <t>2002...............................................................</t>
  </si>
  <si>
    <t>2003...............................................................</t>
  </si>
  <si>
    <t>2004...............................................................</t>
  </si>
  <si>
    <t>2005...............................................................</t>
  </si>
  <si>
    <t>2006...............................................................</t>
  </si>
  <si>
    <t>AVERAGE</t>
  </si>
  <si>
    <t>*Tentative</t>
  </si>
  <si>
    <t>2 1/2 percent thereof for Fiscal 2006 ....................................................................................................................................................................................................</t>
  </si>
  <si>
    <t>Less debt service subject to the 2 1/2 percent tax limitation:</t>
  </si>
  <si>
    <t xml:space="preserve">    Temporary debt</t>
  </si>
  <si>
    <t xml:space="preserve">     Interest on temporary debt.............................................................................................................................</t>
  </si>
  <si>
    <t xml:space="preserve">Less aggregate amount of district charges subject to the 2 1/2 percent tax </t>
  </si>
  <si>
    <t>limitation **.....................................................................................................................................................................</t>
  </si>
  <si>
    <t xml:space="preserve">Constitutional amount subject to the limitation which may be raised for   </t>
  </si>
  <si>
    <t>other than debt service in accordance with the provisions of Section 10,</t>
  </si>
  <si>
    <t>Article VIII, of the State Constitution........................................................................................................................................................................................................</t>
  </si>
  <si>
    <t>*  The amount to be raised by tax on real property for purposes of the Operating Limit determination is equal to the real property</t>
  </si>
  <si>
    <t>tax levy as reduced by the net reductions in amounts collected as authorized by New York State law.</t>
  </si>
  <si>
    <t xml:space="preserve">** The tax fixing resolution adopted by the New York City Council on June 30, 2005 projected the amount of district charges </t>
  </si>
  <si>
    <t xml:space="preserve">to be $69,997,115.  Since the adoption of the June 30, 2005 resolution, estimates of Fiscal 2006 district charges have been </t>
  </si>
  <si>
    <t>increased to $70,278,399.</t>
  </si>
  <si>
    <t xml:space="preserve">     (iv)  Adjusted Base Proportions.  Pursuant to the Adjusted Base Proportion Resolution, the Council certified</t>
  </si>
  <si>
    <t>the following adjusted base proportions to be used in determining the Fiscal  2006 tax rates for the four classes of</t>
  </si>
  <si>
    <t>properties:</t>
  </si>
  <si>
    <t>All One-, Two- and Three-Family</t>
  </si>
  <si>
    <t>Residential Real Property*.....................................................................................................................................</t>
  </si>
  <si>
    <t>All Other Residential Real Property................................................................................................................................................................................</t>
  </si>
  <si>
    <t>Utility Real Property.......................................................................................................................................</t>
  </si>
  <si>
    <t>All Other Real Property.................................................................................................................................................</t>
  </si>
  <si>
    <t xml:space="preserve">          Total..................................................................................................................................................</t>
  </si>
  <si>
    <t xml:space="preserve">     (v) Tax Rates on Adjusted Base Proportions.</t>
  </si>
  <si>
    <t>(A) Pursuant to Section 1516 of the Charter, the Council hereby authorizes and fixes the rates of tax</t>
  </si>
  <si>
    <t xml:space="preserve">for Fiscal  2006  (1)  by class upon each dollar of assessed valuation of real property subject to taxation for all purposes  </t>
  </si>
  <si>
    <t>of, and within, the City, as fixed in cents and thousandths of a cent per dollar of assessed valuation, as follows:</t>
  </si>
  <si>
    <t>Property*</t>
  </si>
  <si>
    <t>Subject to the 2 1/2 percent tax</t>
  </si>
  <si>
    <t>limitation as authorized by  Article</t>
  </si>
  <si>
    <t xml:space="preserve">VIII, Section 10, of the State </t>
  </si>
  <si>
    <t>Constitution including  a reserve for</t>
  </si>
  <si>
    <t>uncollectible taxes............................................................................................................................................................................................................................</t>
  </si>
  <si>
    <t xml:space="preserve">Not subject to the 2 1/2 percent tax </t>
  </si>
  <si>
    <t>limitation as authorized by Article</t>
  </si>
  <si>
    <t>VIII, Sections 10 and  11 of the</t>
  </si>
  <si>
    <t>State  Constitution including  a</t>
  </si>
  <si>
    <t>reserve for uncollectible taxes................................................................................................................................................................................................................</t>
  </si>
  <si>
    <t>Decimal rate on adjusted</t>
  </si>
  <si>
    <t>proportion for all purposes...............................................................................................................................................................................................................</t>
  </si>
  <si>
    <t>and (2) by class upon each dollar of assessed valuation of veterans' real property exempt under state law from tax for</t>
  </si>
  <si>
    <t>general purposes but subject to tax for school purposes of, and within, the City, as fixed in cents and thousandths of a</t>
  </si>
  <si>
    <t>cent per dollar of assessed valuation, as follows:</t>
  </si>
  <si>
    <t>Subject to the 2 1/2  percent tax</t>
  </si>
  <si>
    <t>VIII, Section 10, of the State</t>
  </si>
  <si>
    <t>Constitution including a reserve for</t>
  </si>
  <si>
    <t xml:space="preserve">Not subject to the  2 1/2 percent tax </t>
  </si>
  <si>
    <t>VIII, Sections 10 and 11, of the</t>
  </si>
  <si>
    <t>Decimal rate on adjusted proportion</t>
  </si>
  <si>
    <t>for all veterans' property</t>
  </si>
  <si>
    <t>exempted under state law from tax</t>
  </si>
  <si>
    <t>for general purposes but subject</t>
  </si>
  <si>
    <t>to tax for school purposes.........................................................................................................................................................................................................</t>
  </si>
  <si>
    <t>Section 2. Authorization of the Amendment and Restatement of the Levy of Real Property Taxes for Fiscal 2006.</t>
  </si>
  <si>
    <t xml:space="preserve">     a. Pursuant to Section 1517 of the Charter, the Council hereby authorizes and directs the Commissioner to (i) set</t>
  </si>
  <si>
    <t>down in the Fiscal 2006 Assessment Rolls, opposite to the several sums set down as the valuation of real property, the</t>
  </si>
  <si>
    <t>amended and restated respective sums, in dollars and cents, to be paid as a tax thereon, rejecting the fractions of a cent</t>
  </si>
  <si>
    <t xml:space="preserve">and add and set down the aggregate valuations of real property in the boroughs of the City and (ii) send a certificate </t>
  </si>
  <si>
    <t>of such aggregate valuation in each such borough to the Comptroller of the State.</t>
  </si>
  <si>
    <t xml:space="preserve">     b. Pursuant  to  Section 1518 of the Charter, immediately upon the completion of the Fiscal 2006 Assessment</t>
  </si>
  <si>
    <t xml:space="preserve">Rolls, the City Clerk shall procure the proper amended and restated warrants in the form attached hereto as Exhibit B </t>
  </si>
  <si>
    <t xml:space="preserve">to be signed by the Public Advocate of the City ("Public Advocate") and counter-signed by the City Clerk authorizing </t>
  </si>
  <si>
    <t xml:space="preserve">and requiring the Commissioner to collect the several sums therein mentioned according to law and immediately </t>
  </si>
  <si>
    <t>thereafter the Fiscal 2006 Assessment Rolls of each borough shall be delivered by the Public Advocate to the</t>
  </si>
  <si>
    <t>Commissioner with proper warrants, so signed and counter-signed, annexed thereto.</t>
  </si>
  <si>
    <t>Section 3. Effective Date.</t>
  </si>
  <si>
    <t xml:space="preserve">The Tax Fixing Resolution, as hereby amended and restated, shall remain in full </t>
  </si>
  <si>
    <t xml:space="preserve">force and effect, and this resolution shall take effect as of the date hereof.  </t>
  </si>
  <si>
    <t>EXHIBIT A</t>
  </si>
  <si>
    <t>FISCAL 2006 BUDGET STATEMENT</t>
  </si>
  <si>
    <t>AND FISCAL 2006 REVENUE ESTIMATE</t>
  </si>
  <si>
    <t>EXHIBIT B</t>
  </si>
  <si>
    <t>FORM OF WARRANT</t>
  </si>
  <si>
    <t>WARRANT</t>
  </si>
  <si>
    <t xml:space="preserve">          To Martha E. Stark, the Commissioner of Finance of the City of New York:</t>
  </si>
  <si>
    <t xml:space="preserve">     You are hereby authorized and required, in accordance with the provisions of the Real Property Tax</t>
  </si>
  <si>
    <t>Law and the Charter of the City of New York, to collect the real property tax on the properties named and</t>
  </si>
  <si>
    <t>described in the real property assessment roll in accordance with the assessments thereon and the tax rates fixed by</t>
  </si>
  <si>
    <t>the City Council for the fiscal year beginning on July 1, 2006.</t>
  </si>
  <si>
    <t xml:space="preserve">                                                                             </t>
  </si>
  <si>
    <t>Public Advocate of the</t>
  </si>
  <si>
    <t xml:space="preserve">City of New York </t>
  </si>
  <si>
    <t xml:space="preserve">                        </t>
  </si>
  <si>
    <t>Clerk of the City of</t>
  </si>
  <si>
    <t>New York</t>
  </si>
  <si>
    <t xml:space="preserve"> </t>
  </si>
  <si>
    <t>(SEAL)</t>
  </si>
  <si>
    <t xml:space="preserve"> ESTIMATED FISCAL YEAR 2006 REVENUE</t>
  </si>
  <si>
    <t>OTHER THAN REAL PROPERTY TAXES</t>
  </si>
  <si>
    <t>Summarizing by Source of Revenue</t>
  </si>
  <si>
    <t xml:space="preserve">Estimate of </t>
  </si>
  <si>
    <t>Source of Revenue</t>
  </si>
  <si>
    <t>Revenue</t>
  </si>
  <si>
    <t>Taxes (excluding Real Estate Taxes):</t>
  </si>
  <si>
    <t xml:space="preserve">     General Sales (1) ........................................................................................................................................................................................................................</t>
  </si>
  <si>
    <t xml:space="preserve">     Personal Income (Excluding Transitional Finance Authority Debt) ..........................................................................................................................................................................</t>
  </si>
  <si>
    <t xml:space="preserve">     General Corporation .......................................................................................................................................</t>
  </si>
  <si>
    <t xml:space="preserve">     Commercial Rent ............................................................................................................................................</t>
  </si>
  <si>
    <t xml:space="preserve">     Utility ..................................................................................................................................................................................................................................</t>
  </si>
  <si>
    <t xml:space="preserve">     Banking Corporation .....................................................................................................................................</t>
  </si>
  <si>
    <t xml:space="preserve">     Mortgage Recording ..................................................................................................................................................</t>
  </si>
  <si>
    <t xml:space="preserve">     Unincorporated Business ..................................................................................................................................................................................................................</t>
  </si>
  <si>
    <t xml:space="preserve">     Real Property Transfer ...................................................................................................................................................................................................................</t>
  </si>
  <si>
    <t xml:space="preserve">     Cigarette ................................................................................................................................................................................................................................</t>
  </si>
  <si>
    <t xml:space="preserve">     Hotel Occupancy ..........................................................................................................................................................................................................................</t>
  </si>
  <si>
    <t>Other:</t>
  </si>
  <si>
    <t xml:space="preserve">     Penalty and Interest .................................................................................................................................</t>
  </si>
  <si>
    <t xml:space="preserve">     Off-Track Betting ...................................................................................................................................................................................................</t>
  </si>
  <si>
    <t xml:space="preserve">     Off-Track Betting Surtax .................................................................................................................................................................................................................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</si>
</sst>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">
    <font>
      <sz val="10"/>
      <name val="Arial"/>
      <family val="0"/>
    </font>
    <font>
      <sz val="10"/>
      <color indexed="8"/>
      <name val="DUTCH"/>
      <family val="0"/>
    </font>
    <font>
      <sz val="7.5"/>
      <color indexed="8"/>
      <name val="DUTCH"/>
      <family val="0"/>
    </font>
    <font>
      <b/>
      <sz val="10"/>
      <color indexed="8"/>
      <name val="DUTCH"/>
      <family val="0"/>
    </font>
    <font>
      <u val="single"/>
      <sz val="10"/>
      <color indexed="8"/>
      <name val="DUTCH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right" wrapText="1"/>
    </xf>
    <xf numFmtId="165" fontId="1" fillId="2" borderId="1" xfId="0" applyNumberFormat="1" applyFont="1" applyFill="1" applyBorder="1" applyAlignment="1">
      <alignment horizontal="right" wrapText="1"/>
    </xf>
    <xf numFmtId="2" fontId="1" fillId="2" borderId="1" xfId="0" applyNumberFormat="1" applyFont="1" applyFill="1" applyBorder="1" applyAlignment="1">
      <alignment horizontal="right" wrapText="1"/>
    </xf>
    <xf numFmtId="166" fontId="1" fillId="2" borderId="1" xfId="0" applyNumberFormat="1" applyFont="1" applyFill="1" applyBorder="1" applyAlignment="1">
      <alignment horizontal="right" wrapText="1"/>
    </xf>
    <xf numFmtId="166" fontId="4" fillId="2" borderId="1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5"/>
  <sheetViews>
    <sheetView tabSelected="1" workbookViewId="0" topLeftCell="A1">
      <selection activeCell="D3" sqref="D3"/>
    </sheetView>
  </sheetViews>
  <sheetFormatPr defaultColWidth="9.140625" defaultRowHeight="12.75"/>
  <cols>
    <col min="1" max="1" width="12.7109375" style="0" customWidth="1"/>
    <col min="3" max="5" width="15.7109375" style="0" customWidth="1"/>
    <col min="6" max="6" width="19.7109375" style="0" bestFit="1" customWidth="1"/>
    <col min="7" max="7" width="17.8515625" style="0" bestFit="1" customWidth="1"/>
  </cols>
  <sheetData>
    <row r="1" ht="12.75">
      <c r="D1" t="s">
        <v>53</v>
      </c>
    </row>
    <row r="3" ht="12.75">
      <c r="D3" t="s">
        <v>21</v>
      </c>
    </row>
    <row r="6" ht="12.75">
      <c r="B6" t="s">
        <v>218</v>
      </c>
    </row>
    <row r="7" ht="12.75">
      <c r="B7" t="s">
        <v>219</v>
      </c>
    </row>
    <row r="8" ht="12.75">
      <c r="B8" t="s">
        <v>220</v>
      </c>
    </row>
    <row r="9" ht="12.75">
      <c r="B9" t="s">
        <v>221</v>
      </c>
    </row>
    <row r="10" ht="12.75">
      <c r="B10" t="s">
        <v>222</v>
      </c>
    </row>
    <row r="11" ht="12.75">
      <c r="B11" t="s">
        <v>223</v>
      </c>
    </row>
    <row r="12" ht="12.75">
      <c r="B12" t="s">
        <v>224</v>
      </c>
    </row>
    <row r="13" ht="12.75">
      <c r="B13" t="s">
        <v>225</v>
      </c>
    </row>
    <row r="14" ht="12.75">
      <c r="B14" t="s">
        <v>226</v>
      </c>
    </row>
    <row r="16" ht="12.75">
      <c r="A16" s="1" t="s">
        <v>227</v>
      </c>
    </row>
    <row r="17" ht="12.75">
      <c r="A17" t="s">
        <v>228</v>
      </c>
    </row>
    <row r="18" ht="12.75">
      <c r="A18" t="s">
        <v>229</v>
      </c>
    </row>
    <row r="19" ht="12.75">
      <c r="A19" s="1" t="s">
        <v>230</v>
      </c>
    </row>
    <row r="21" ht="12.75">
      <c r="A21" s="1" t="s">
        <v>231</v>
      </c>
    </row>
    <row r="22" ht="12.75">
      <c r="A22" t="s">
        <v>232</v>
      </c>
    </row>
    <row r="23" ht="12.75">
      <c r="A23" s="1" t="s">
        <v>233</v>
      </c>
    </row>
    <row r="24" ht="12.75">
      <c r="A24" s="1" t="s">
        <v>234</v>
      </c>
    </row>
    <row r="26" ht="12.75">
      <c r="A26" s="1" t="s">
        <v>235</v>
      </c>
    </row>
    <row r="27" ht="12.75">
      <c r="A27" t="s">
        <v>236</v>
      </c>
    </row>
    <row r="28" ht="12.75">
      <c r="A28" s="1" t="s">
        <v>237</v>
      </c>
    </row>
    <row r="30" ht="12.75">
      <c r="A30" s="1" t="s">
        <v>238</v>
      </c>
    </row>
    <row r="31" ht="12.75">
      <c r="A31" s="1" t="s">
        <v>239</v>
      </c>
    </row>
    <row r="32" ht="12.75">
      <c r="A32" s="1" t="s">
        <v>240</v>
      </c>
    </row>
    <row r="33" ht="12.75">
      <c r="A33" t="s">
        <v>241</v>
      </c>
    </row>
    <row r="35" ht="12.75">
      <c r="A35" s="1" t="s">
        <v>242</v>
      </c>
    </row>
    <row r="36" ht="12.75">
      <c r="A36" s="1" t="s">
        <v>243</v>
      </c>
    </row>
    <row r="37" ht="12.75">
      <c r="A37" t="s">
        <v>244</v>
      </c>
    </row>
    <row r="39" ht="12.75">
      <c r="A39" s="1" t="s">
        <v>245</v>
      </c>
    </row>
    <row r="40" ht="12.75">
      <c r="A40" s="1" t="s">
        <v>246</v>
      </c>
    </row>
    <row r="41" ht="12.75">
      <c r="A41" s="1" t="s">
        <v>247</v>
      </c>
    </row>
    <row r="42" ht="12.75">
      <c r="A42" t="s">
        <v>248</v>
      </c>
    </row>
    <row r="43" ht="12.75">
      <c r="A43" s="1" t="s">
        <v>249</v>
      </c>
    </row>
    <row r="45" ht="12.75">
      <c r="A45" s="1" t="s">
        <v>250</v>
      </c>
    </row>
    <row r="46" ht="12.75">
      <c r="A46" t="s">
        <v>251</v>
      </c>
    </row>
    <row r="47" ht="12.75">
      <c r="A47" t="s">
        <v>252</v>
      </c>
    </row>
    <row r="49" ht="12.75">
      <c r="A49" t="s">
        <v>253</v>
      </c>
    </row>
    <row r="50" ht="12.75">
      <c r="A50" t="s">
        <v>254</v>
      </c>
    </row>
    <row r="51" ht="12.75">
      <c r="A51" t="s">
        <v>255</v>
      </c>
    </row>
    <row r="52" ht="12.75">
      <c r="A52" t="s">
        <v>256</v>
      </c>
    </row>
    <row r="53" ht="12.75">
      <c r="A53" t="s">
        <v>257</v>
      </c>
    </row>
    <row r="54" ht="12.75">
      <c r="A54" t="s">
        <v>258</v>
      </c>
    </row>
    <row r="55" ht="12.75">
      <c r="A55" s="1" t="s">
        <v>259</v>
      </c>
    </row>
    <row r="56" ht="12.75">
      <c r="A56" t="s">
        <v>260</v>
      </c>
    </row>
    <row r="57" ht="12.75">
      <c r="A57" t="s">
        <v>261</v>
      </c>
    </row>
    <row r="59" ht="12.75">
      <c r="A59" t="s">
        <v>262</v>
      </c>
    </row>
    <row r="60" ht="12.75">
      <c r="A60" t="s">
        <v>263</v>
      </c>
    </row>
    <row r="62" ht="12.75">
      <c r="A62" t="s">
        <v>264</v>
      </c>
    </row>
    <row r="64" ht="12.75">
      <c r="A64" s="1" t="s">
        <v>265</v>
      </c>
    </row>
    <row r="66" spans="1:2" ht="12.75">
      <c r="A66" t="s">
        <v>266</v>
      </c>
      <c r="B66" t="s">
        <v>267</v>
      </c>
    </row>
    <row r="68" ht="12.75">
      <c r="B68" s="1" t="s">
        <v>268</v>
      </c>
    </row>
    <row r="69" ht="12.75">
      <c r="A69" t="s">
        <v>269</v>
      </c>
    </row>
    <row r="71" ht="12.75">
      <c r="B71" s="1" t="s">
        <v>270</v>
      </c>
    </row>
    <row r="72" ht="12.75">
      <c r="A72" t="s">
        <v>271</v>
      </c>
    </row>
    <row r="73" ht="12.75">
      <c r="A73" s="1" t="s">
        <v>272</v>
      </c>
    </row>
    <row r="75" ht="12.75">
      <c r="B75" t="s">
        <v>273</v>
      </c>
    </row>
    <row r="76" ht="12.75">
      <c r="A76" t="s">
        <v>274</v>
      </c>
    </row>
    <row r="77" ht="12.75">
      <c r="A77" s="1" t="s">
        <v>275</v>
      </c>
    </row>
    <row r="79" ht="12.75">
      <c r="B79" t="s">
        <v>276</v>
      </c>
    </row>
    <row r="80" ht="12.75">
      <c r="A80" t="s">
        <v>277</v>
      </c>
    </row>
    <row r="81" ht="12.75">
      <c r="A81" t="s">
        <v>278</v>
      </c>
    </row>
    <row r="83" ht="12.75">
      <c r="A83" t="s">
        <v>279</v>
      </c>
    </row>
    <row r="84" ht="12.75">
      <c r="C84" t="s">
        <v>280</v>
      </c>
    </row>
    <row r="85" spans="3:7" ht="12.75">
      <c r="C85" t="s">
        <v>281</v>
      </c>
      <c r="F85" s="2">
        <v>1039491112</v>
      </c>
      <c r="G85" s="2"/>
    </row>
    <row r="86" spans="6:7" ht="12.75">
      <c r="F86" s="2"/>
      <c r="G86" s="2"/>
    </row>
    <row r="87" spans="2:7" ht="12.75">
      <c r="B87" t="s">
        <v>282</v>
      </c>
      <c r="F87" s="2"/>
      <c r="G87" s="2"/>
    </row>
    <row r="88" spans="3:7" ht="12.75">
      <c r="C88" t="s">
        <v>283</v>
      </c>
      <c r="F88" s="2"/>
      <c r="G88" s="2"/>
    </row>
    <row r="89" spans="3:7" ht="12.75">
      <c r="C89" t="s">
        <v>284</v>
      </c>
      <c r="F89" s="2">
        <v>99466778</v>
      </c>
      <c r="G89" s="2"/>
    </row>
    <row r="90" spans="3:7" ht="12.75">
      <c r="C90" t="s">
        <v>285</v>
      </c>
      <c r="F90" s="2">
        <v>18950072</v>
      </c>
      <c r="G90" s="2"/>
    </row>
    <row r="91" spans="3:7" ht="12.75">
      <c r="C91" t="s">
        <v>286</v>
      </c>
      <c r="F91" s="2"/>
      <c r="G91" s="2"/>
    </row>
    <row r="92" spans="3:7" ht="12.75">
      <c r="C92" t="s">
        <v>287</v>
      </c>
      <c r="F92" s="2">
        <v>-16886435</v>
      </c>
      <c r="G92" s="2">
        <v>1141021527</v>
      </c>
    </row>
    <row r="93" spans="6:7" ht="12.75">
      <c r="F93" s="2"/>
      <c r="G93" s="2"/>
    </row>
    <row r="94" spans="1:7" ht="12.75">
      <c r="A94" t="s">
        <v>288</v>
      </c>
      <c r="F94" s="2"/>
      <c r="G94" s="2"/>
    </row>
    <row r="95" spans="3:7" ht="12.75">
      <c r="C95" t="s">
        <v>280</v>
      </c>
      <c r="F95" s="2"/>
      <c r="G95" s="2"/>
    </row>
    <row r="96" spans="3:7" ht="12.75">
      <c r="C96" t="s">
        <v>289</v>
      </c>
      <c r="F96" s="2"/>
      <c r="G96" s="2"/>
    </row>
    <row r="97" spans="3:7" ht="12.75">
      <c r="C97" t="s">
        <v>290</v>
      </c>
      <c r="F97" s="2">
        <v>26250000</v>
      </c>
      <c r="G97" s="2"/>
    </row>
    <row r="98" spans="3:7" ht="12.75">
      <c r="C98" t="s">
        <v>291</v>
      </c>
      <c r="F98" s="2"/>
      <c r="G98" s="2"/>
    </row>
    <row r="99" spans="3:7" ht="12.75">
      <c r="C99" t="s">
        <v>292</v>
      </c>
      <c r="F99" s="2">
        <v>11386162888.28677</v>
      </c>
      <c r="G99" s="2"/>
    </row>
    <row r="100" spans="6:7" ht="12.75">
      <c r="F100" s="2"/>
      <c r="G100" s="2"/>
    </row>
    <row r="101" spans="2:7" ht="12.75">
      <c r="B101" t="s">
        <v>293</v>
      </c>
      <c r="F101" s="2"/>
      <c r="G101" s="2"/>
    </row>
    <row r="102" spans="3:7" ht="12.75">
      <c r="C102" t="s">
        <v>283</v>
      </c>
      <c r="F102" s="2"/>
      <c r="G102" s="2"/>
    </row>
    <row r="103" spans="3:7" ht="12.75">
      <c r="C103" t="s">
        <v>284</v>
      </c>
      <c r="F103" s="2">
        <v>1092030448</v>
      </c>
      <c r="G103" s="2"/>
    </row>
    <row r="104" spans="3:7" ht="12.75">
      <c r="C104" t="s">
        <v>285</v>
      </c>
      <c r="F104" s="2">
        <v>208049928</v>
      </c>
      <c r="G104" s="2"/>
    </row>
    <row r="105" spans="3:7" ht="12.75">
      <c r="C105" t="s">
        <v>286</v>
      </c>
      <c r="F105" s="2"/>
      <c r="G105" s="2"/>
    </row>
    <row r="106" spans="3:7" ht="12.75">
      <c r="C106" t="s">
        <v>287</v>
      </c>
      <c r="F106" s="2">
        <v>-185393565</v>
      </c>
      <c r="G106" s="2">
        <v>12527099699.28677</v>
      </c>
    </row>
    <row r="107" spans="6:7" ht="12.75">
      <c r="F107" s="2"/>
      <c r="G107" s="2"/>
    </row>
    <row r="108" spans="3:7" ht="12.75">
      <c r="C108" t="s">
        <v>294</v>
      </c>
      <c r="F108" s="2"/>
      <c r="G108" s="2">
        <v>13668121226.28677</v>
      </c>
    </row>
    <row r="109" spans="6:7" ht="12.75">
      <c r="F109" s="2"/>
      <c r="G109" s="2"/>
    </row>
    <row r="113" ht="12.75">
      <c r="A113" t="s">
        <v>295</v>
      </c>
    </row>
    <row r="114" ht="12.75">
      <c r="A114" t="s">
        <v>296</v>
      </c>
    </row>
    <row r="115" ht="12.75">
      <c r="A115" t="s">
        <v>297</v>
      </c>
    </row>
    <row r="117" ht="12.75">
      <c r="B117" t="s">
        <v>298</v>
      </c>
    </row>
    <row r="118" ht="12.75">
      <c r="A118" t="s">
        <v>299</v>
      </c>
    </row>
    <row r="120" ht="12.75">
      <c r="C120" t="s">
        <v>300</v>
      </c>
    </row>
    <row r="121" spans="3:7" ht="12.75">
      <c r="C121" t="s">
        <v>301</v>
      </c>
      <c r="G121" s="2">
        <v>1039491112</v>
      </c>
    </row>
    <row r="122" ht="12.75">
      <c r="G122" s="2"/>
    </row>
    <row r="123" spans="3:7" ht="12.75">
      <c r="C123" t="s">
        <v>302</v>
      </c>
      <c r="G123" s="2"/>
    </row>
    <row r="124" spans="3:7" ht="12.75">
      <c r="C124" t="s">
        <v>301</v>
      </c>
      <c r="G124" s="2">
        <v>26250000</v>
      </c>
    </row>
    <row r="125" ht="12.75">
      <c r="G125" s="2"/>
    </row>
    <row r="126" spans="3:7" ht="12.75">
      <c r="C126" t="s">
        <v>303</v>
      </c>
      <c r="G126" s="2"/>
    </row>
    <row r="127" spans="3:7" ht="12.75">
      <c r="C127" t="s">
        <v>304</v>
      </c>
      <c r="G127" s="2"/>
    </row>
    <row r="128" spans="3:7" ht="12.75">
      <c r="C128" s="1" t="s">
        <v>305</v>
      </c>
      <c r="G128" s="2"/>
    </row>
    <row r="129" spans="3:7" ht="12.75">
      <c r="C129" s="1" t="s">
        <v>306</v>
      </c>
      <c r="G129" s="2">
        <v>11386162888.28677</v>
      </c>
    </row>
    <row r="163" ht="12.75">
      <c r="A163" t="s">
        <v>257</v>
      </c>
    </row>
    <row r="164" spans="1:2" ht="12.75">
      <c r="A164" t="s">
        <v>307</v>
      </c>
      <c r="B164" t="s">
        <v>308</v>
      </c>
    </row>
    <row r="166" ht="12.75">
      <c r="B166" s="1" t="s">
        <v>309</v>
      </c>
    </row>
    <row r="167" ht="12.75">
      <c r="A167" t="s">
        <v>310</v>
      </c>
    </row>
    <row r="169" ht="12.75">
      <c r="C169" t="s">
        <v>311</v>
      </c>
    </row>
    <row r="170" ht="12.75">
      <c r="A170" t="s">
        <v>312</v>
      </c>
    </row>
    <row r="171" ht="12.75">
      <c r="A171" t="s">
        <v>313</v>
      </c>
    </row>
    <row r="174" ht="12.75">
      <c r="A174" t="s">
        <v>314</v>
      </c>
    </row>
    <row r="175" ht="12.75">
      <c r="A175" t="s">
        <v>315</v>
      </c>
    </row>
    <row r="176" spans="3:7" ht="12.75">
      <c r="C176" t="s">
        <v>316</v>
      </c>
      <c r="G176" t="s">
        <v>317</v>
      </c>
    </row>
    <row r="177" spans="3:7" ht="12.75">
      <c r="C177" t="s">
        <v>318</v>
      </c>
      <c r="D177" t="s">
        <v>319</v>
      </c>
      <c r="E177" t="s">
        <v>320</v>
      </c>
      <c r="F177" t="s">
        <v>319</v>
      </c>
      <c r="G177" t="s">
        <v>321</v>
      </c>
    </row>
    <row r="178" spans="3:7" ht="12.75">
      <c r="C178" t="s">
        <v>322</v>
      </c>
      <c r="D178" t="s">
        <v>323</v>
      </c>
      <c r="E178" t="s">
        <v>324</v>
      </c>
      <c r="F178" t="s">
        <v>324</v>
      </c>
      <c r="G178" t="s">
        <v>325</v>
      </c>
    </row>
    <row r="179" spans="1:7" ht="12.75">
      <c r="A179" t="s">
        <v>326</v>
      </c>
      <c r="C179" t="s">
        <v>327</v>
      </c>
      <c r="D179" t="s">
        <v>328</v>
      </c>
      <c r="E179" t="s">
        <v>328</v>
      </c>
      <c r="F179" t="s">
        <v>328</v>
      </c>
      <c r="G179" t="s">
        <v>329</v>
      </c>
    </row>
    <row r="180" spans="1:7" ht="12.75">
      <c r="A180" t="s">
        <v>330</v>
      </c>
      <c r="C180" s="2">
        <v>508921867</v>
      </c>
      <c r="D180" s="2">
        <v>26108157131</v>
      </c>
      <c r="E180" s="2">
        <v>3175172831</v>
      </c>
      <c r="F180" s="2">
        <v>38272045559</v>
      </c>
      <c r="G180" s="2">
        <v>68064297388</v>
      </c>
    </row>
    <row r="181" spans="1:7" ht="12.75">
      <c r="A181" t="s">
        <v>331</v>
      </c>
      <c r="C181" s="2">
        <v>1073743506</v>
      </c>
      <c r="D181" s="2">
        <v>2560454173</v>
      </c>
      <c r="E181" s="2">
        <v>894293239</v>
      </c>
      <c r="F181" s="2">
        <v>2001655781</v>
      </c>
      <c r="G181" s="2">
        <v>6530146699</v>
      </c>
    </row>
    <row r="182" spans="1:7" ht="12.75">
      <c r="A182" t="s">
        <v>332</v>
      </c>
      <c r="C182" s="2">
        <v>3823381415</v>
      </c>
      <c r="D182" s="2">
        <v>4887259975</v>
      </c>
      <c r="E182" s="2">
        <v>1720562168</v>
      </c>
      <c r="F182" s="2">
        <v>3903091837</v>
      </c>
      <c r="G182" s="2">
        <v>14334295395</v>
      </c>
    </row>
    <row r="183" spans="1:7" ht="12.75">
      <c r="A183" t="s">
        <v>333</v>
      </c>
      <c r="C183" s="2">
        <v>5490206836</v>
      </c>
      <c r="D183" s="2">
        <v>5208721398</v>
      </c>
      <c r="E183" s="2">
        <v>2115134531</v>
      </c>
      <c r="F183" s="2">
        <v>5557565889</v>
      </c>
      <c r="G183" s="2">
        <v>18371628654</v>
      </c>
    </row>
    <row r="184" spans="1:7" ht="12.75">
      <c r="A184" t="s">
        <v>334</v>
      </c>
      <c r="C184" s="2">
        <v>1989394491</v>
      </c>
      <c r="D184" s="2">
        <v>238986993</v>
      </c>
      <c r="E184" s="2">
        <v>596829036</v>
      </c>
      <c r="F184" s="2">
        <v>1000953074</v>
      </c>
      <c r="G184" s="2">
        <v>3826163594</v>
      </c>
    </row>
    <row r="185" spans="1:7" ht="12.75">
      <c r="A185" t="s">
        <v>335</v>
      </c>
      <c r="C185" s="2">
        <v>12885648115</v>
      </c>
      <c r="D185" s="2">
        <v>39003579670</v>
      </c>
      <c r="E185" s="2">
        <v>8501991805</v>
      </c>
      <c r="F185" s="2">
        <v>50735312140</v>
      </c>
      <c r="G185" s="2">
        <v>111126531730</v>
      </c>
    </row>
    <row r="188" ht="12.75">
      <c r="C188" t="s">
        <v>336</v>
      </c>
    </row>
    <row r="189" ht="12.75">
      <c r="A189" t="s">
        <v>337</v>
      </c>
    </row>
    <row r="192" ht="12.75">
      <c r="A192" t="s">
        <v>338</v>
      </c>
    </row>
    <row r="193" ht="12.75">
      <c r="A193" t="s">
        <v>339</v>
      </c>
    </row>
    <row r="194" ht="12.75">
      <c r="A194" t="s">
        <v>340</v>
      </c>
    </row>
    <row r="195" ht="12.75">
      <c r="G195" t="s">
        <v>341</v>
      </c>
    </row>
    <row r="196" ht="12.75">
      <c r="G196" t="s">
        <v>342</v>
      </c>
    </row>
    <row r="197" ht="12.75">
      <c r="G197" t="s">
        <v>343</v>
      </c>
    </row>
    <row r="198" ht="12.75">
      <c r="G198" t="s">
        <v>344</v>
      </c>
    </row>
    <row r="199" ht="12.75">
      <c r="G199" t="s">
        <v>345</v>
      </c>
    </row>
    <row r="200" spans="3:7" ht="12.75">
      <c r="C200" t="s">
        <v>316</v>
      </c>
      <c r="G200" t="s">
        <v>346</v>
      </c>
    </row>
    <row r="201" spans="3:7" ht="12.75">
      <c r="C201" t="s">
        <v>318</v>
      </c>
      <c r="D201" t="s">
        <v>319</v>
      </c>
      <c r="E201" t="s">
        <v>320</v>
      </c>
      <c r="F201" t="s">
        <v>319</v>
      </c>
      <c r="G201" t="s">
        <v>347</v>
      </c>
    </row>
    <row r="202" spans="3:7" ht="12.75">
      <c r="C202" t="s">
        <v>322</v>
      </c>
      <c r="D202" t="s">
        <v>323</v>
      </c>
      <c r="E202" t="s">
        <v>324</v>
      </c>
      <c r="F202" t="s">
        <v>324</v>
      </c>
      <c r="G202" t="s">
        <v>348</v>
      </c>
    </row>
    <row r="203" spans="1:7" ht="12.75">
      <c r="A203" t="s">
        <v>326</v>
      </c>
      <c r="C203" t="s">
        <v>327</v>
      </c>
      <c r="D203" t="s">
        <v>328</v>
      </c>
      <c r="E203" t="s">
        <v>328</v>
      </c>
      <c r="F203" t="s">
        <v>328</v>
      </c>
      <c r="G203" t="s">
        <v>349</v>
      </c>
    </row>
    <row r="204" spans="1:7" ht="12.75">
      <c r="A204" t="s">
        <v>330</v>
      </c>
      <c r="C204" s="2">
        <v>666354</v>
      </c>
      <c r="D204" s="2">
        <v>67067837</v>
      </c>
      <c r="E204" s="2">
        <v>0</v>
      </c>
      <c r="F204" s="2">
        <v>5000</v>
      </c>
      <c r="G204" s="2">
        <v>67739191</v>
      </c>
    </row>
    <row r="205" spans="1:7" ht="12.75">
      <c r="A205" t="s">
        <v>331</v>
      </c>
      <c r="C205" s="2">
        <v>12020572</v>
      </c>
      <c r="D205" s="2">
        <v>3479178</v>
      </c>
      <c r="E205" s="2">
        <v>0</v>
      </c>
      <c r="F205" s="2">
        <v>30295</v>
      </c>
      <c r="G205" s="2">
        <v>15530045</v>
      </c>
    </row>
    <row r="206" spans="1:7" ht="12.75">
      <c r="A206" t="s">
        <v>332</v>
      </c>
      <c r="C206" s="2">
        <v>36135010</v>
      </c>
      <c r="D206" s="2">
        <v>6820837</v>
      </c>
      <c r="E206" s="2">
        <v>0</v>
      </c>
      <c r="F206" s="2">
        <v>69797</v>
      </c>
      <c r="G206" s="2">
        <v>43025644</v>
      </c>
    </row>
    <row r="207" spans="1:7" ht="12.75">
      <c r="A207" t="s">
        <v>333</v>
      </c>
      <c r="C207" s="2">
        <v>70623313</v>
      </c>
      <c r="D207" s="2">
        <v>34081925</v>
      </c>
      <c r="E207" s="2">
        <v>0</v>
      </c>
      <c r="F207" s="2">
        <v>93078</v>
      </c>
      <c r="G207" s="2">
        <v>104798316</v>
      </c>
    </row>
    <row r="208" spans="1:7" ht="12.75">
      <c r="A208" t="s">
        <v>334</v>
      </c>
      <c r="C208" s="2">
        <v>39450278</v>
      </c>
      <c r="D208" s="2">
        <v>872254</v>
      </c>
      <c r="E208" s="2">
        <v>0</v>
      </c>
      <c r="F208" s="2">
        <v>8872</v>
      </c>
      <c r="G208" s="2">
        <v>40331404</v>
      </c>
    </row>
    <row r="209" spans="1:7" ht="12.75">
      <c r="A209" t="s">
        <v>335</v>
      </c>
      <c r="C209" s="2">
        <v>158895527</v>
      </c>
      <c r="D209" s="2">
        <v>112322031</v>
      </c>
      <c r="E209" s="2">
        <v>0</v>
      </c>
      <c r="F209" s="2">
        <v>207042</v>
      </c>
      <c r="G209" s="2">
        <v>271424600</v>
      </c>
    </row>
    <row r="211" ht="12.75">
      <c r="A211" t="s">
        <v>350</v>
      </c>
    </row>
    <row r="213" spans="1:2" ht="12.75">
      <c r="B213" t="s">
        <v>352</v>
      </c>
    </row>
    <row r="214" ht="12.75">
      <c r="A214" t="s">
        <v>353</v>
      </c>
    </row>
    <row r="215" ht="12.75">
      <c r="A215" t="s">
        <v>354</v>
      </c>
    </row>
    <row r="216" ht="12.75">
      <c r="A216" t="s">
        <v>355</v>
      </c>
    </row>
    <row r="217" ht="12.75">
      <c r="A217" t="s">
        <v>356</v>
      </c>
    </row>
    <row r="218" ht="12.75">
      <c r="A218" t="s">
        <v>357</v>
      </c>
    </row>
    <row r="219" ht="12.75">
      <c r="A219" t="s">
        <v>358</v>
      </c>
    </row>
    <row r="221" ht="12.75">
      <c r="C221" t="s">
        <v>359</v>
      </c>
    </row>
    <row r="222" ht="12.75">
      <c r="A222" t="s">
        <v>360</v>
      </c>
    </row>
    <row r="223" ht="12.75">
      <c r="A223" t="s">
        <v>361</v>
      </c>
    </row>
    <row r="225" ht="12.75">
      <c r="A225" t="s">
        <v>362</v>
      </c>
    </row>
    <row r="226" ht="12.75">
      <c r="A226" t="s">
        <v>363</v>
      </c>
    </row>
    <row r="227" ht="12.75">
      <c r="G227" t="s">
        <v>344</v>
      </c>
    </row>
    <row r="228" spans="4:7" ht="12.75">
      <c r="D228" t="s">
        <v>364</v>
      </c>
      <c r="G228" t="s">
        <v>365</v>
      </c>
    </row>
    <row r="229" spans="4:7" ht="12.75">
      <c r="D229" t="s">
        <v>318</v>
      </c>
      <c r="E229" t="s">
        <v>319</v>
      </c>
      <c r="F229" t="s">
        <v>319</v>
      </c>
      <c r="G229" t="s">
        <v>366</v>
      </c>
    </row>
    <row r="230" spans="4:7" ht="12.75">
      <c r="D230" t="s">
        <v>322</v>
      </c>
      <c r="E230" t="s">
        <v>323</v>
      </c>
      <c r="F230" t="s">
        <v>324</v>
      </c>
      <c r="G230" t="s">
        <v>367</v>
      </c>
    </row>
    <row r="231" spans="1:7" ht="12.75">
      <c r="A231" t="s">
        <v>326</v>
      </c>
      <c r="D231" t="s">
        <v>327</v>
      </c>
      <c r="E231" t="s">
        <v>368</v>
      </c>
      <c r="F231" t="s">
        <v>328</v>
      </c>
      <c r="G231" t="s">
        <v>329</v>
      </c>
    </row>
    <row r="232" spans="1:7" ht="12.75">
      <c r="A232" t="s">
        <v>330</v>
      </c>
      <c r="D232" s="2">
        <v>4920111</v>
      </c>
      <c r="E232" s="2">
        <v>182805488</v>
      </c>
      <c r="F232" s="2">
        <v>209843</v>
      </c>
      <c r="G232" s="2">
        <v>187935442</v>
      </c>
    </row>
    <row r="233" spans="1:7" ht="12.75">
      <c r="A233" t="s">
        <v>331</v>
      </c>
      <c r="D233" s="2">
        <v>67993435</v>
      </c>
      <c r="E233" s="2">
        <v>23167291</v>
      </c>
      <c r="F233" s="2">
        <v>42975</v>
      </c>
      <c r="G233" s="2">
        <v>91203701</v>
      </c>
    </row>
    <row r="234" spans="1:7" ht="12.75">
      <c r="A234" t="s">
        <v>332</v>
      </c>
      <c r="D234" s="2">
        <v>218796901</v>
      </c>
      <c r="E234" s="2">
        <v>52345360</v>
      </c>
      <c r="F234" s="2">
        <v>199913</v>
      </c>
      <c r="G234" s="2">
        <v>271342174</v>
      </c>
    </row>
    <row r="235" spans="1:7" ht="12.75">
      <c r="A235" t="s">
        <v>333</v>
      </c>
      <c r="D235" s="2">
        <v>321908969</v>
      </c>
      <c r="E235" s="2">
        <v>110872548</v>
      </c>
      <c r="F235" s="2">
        <v>258197</v>
      </c>
      <c r="G235" s="2">
        <v>433039714</v>
      </c>
    </row>
    <row r="236" spans="1:7" ht="12.75">
      <c r="A236" t="s">
        <v>334</v>
      </c>
      <c r="D236" s="2">
        <v>125099711</v>
      </c>
      <c r="E236" s="2">
        <v>3772380</v>
      </c>
      <c r="F236" s="2">
        <v>44714</v>
      </c>
      <c r="G236" s="2">
        <v>128916805</v>
      </c>
    </row>
    <row r="237" spans="1:7" ht="12.75">
      <c r="A237" t="s">
        <v>335</v>
      </c>
      <c r="D237" s="2">
        <v>738719127</v>
      </c>
      <c r="E237" s="2">
        <v>372963067</v>
      </c>
      <c r="F237" s="2">
        <v>755642</v>
      </c>
      <c r="G237" s="2">
        <v>1112437836</v>
      </c>
    </row>
    <row r="239" ht="12.75">
      <c r="C239" t="s">
        <v>369</v>
      </c>
    </row>
    <row r="240" ht="12.75">
      <c r="A240" t="s">
        <v>370</v>
      </c>
    </row>
    <row r="241" ht="12.75">
      <c r="A241" t="s">
        <v>371</v>
      </c>
    </row>
    <row r="243" ht="12.75">
      <c r="A243" t="s">
        <v>372</v>
      </c>
    </row>
    <row r="244" ht="12.75">
      <c r="A244" t="s">
        <v>373</v>
      </c>
    </row>
    <row r="245" ht="12.75">
      <c r="A245" t="s">
        <v>374</v>
      </c>
    </row>
    <row r="246" ht="12.75">
      <c r="F246" t="s">
        <v>341</v>
      </c>
    </row>
    <row r="247" ht="12.75">
      <c r="F247" t="s">
        <v>375</v>
      </c>
    </row>
    <row r="248" ht="12.75">
      <c r="F248" t="s">
        <v>328</v>
      </c>
    </row>
    <row r="249" ht="12.75">
      <c r="F249" t="s">
        <v>344</v>
      </c>
    </row>
    <row r="250" spans="4:6" ht="12.75">
      <c r="D250" t="s">
        <v>364</v>
      </c>
      <c r="F250" t="s">
        <v>365</v>
      </c>
    </row>
    <row r="251" spans="4:6" ht="12.75">
      <c r="D251" t="s">
        <v>318</v>
      </c>
      <c r="E251" t="s">
        <v>319</v>
      </c>
      <c r="F251" t="s">
        <v>366</v>
      </c>
    </row>
    <row r="252" spans="4:6" ht="12.75">
      <c r="D252" t="s">
        <v>322</v>
      </c>
      <c r="E252" t="s">
        <v>323</v>
      </c>
      <c r="F252" t="s">
        <v>367</v>
      </c>
    </row>
    <row r="253" spans="3:6" ht="12.75">
      <c r="C253" t="s">
        <v>326</v>
      </c>
      <c r="D253" t="s">
        <v>327</v>
      </c>
      <c r="E253" t="s">
        <v>368</v>
      </c>
      <c r="F253" t="s">
        <v>349</v>
      </c>
    </row>
    <row r="254" spans="3:6" ht="12.75">
      <c r="C254" t="s">
        <v>330</v>
      </c>
      <c r="D254" s="2">
        <v>2860</v>
      </c>
      <c r="E254" s="2">
        <v>824</v>
      </c>
      <c r="F254" s="2">
        <v>3684</v>
      </c>
    </row>
    <row r="255" spans="3:6" ht="12.75">
      <c r="C255" t="s">
        <v>331</v>
      </c>
      <c r="D255" s="2">
        <v>12265</v>
      </c>
      <c r="E255" s="2">
        <v>3494</v>
      </c>
      <c r="F255" s="2">
        <v>15759</v>
      </c>
    </row>
    <row r="256" spans="3:6" ht="12.75">
      <c r="C256" t="s">
        <v>332</v>
      </c>
      <c r="D256" s="2">
        <v>22711</v>
      </c>
      <c r="E256" s="2">
        <v>8943</v>
      </c>
      <c r="F256" s="2">
        <v>31654</v>
      </c>
    </row>
    <row r="257" spans="3:6" ht="12.75">
      <c r="C257" t="s">
        <v>333</v>
      </c>
      <c r="D257" s="2">
        <v>11801</v>
      </c>
      <c r="E257" s="2">
        <v>4466</v>
      </c>
      <c r="F257" s="2">
        <v>16267</v>
      </c>
    </row>
    <row r="258" spans="3:6" ht="12.75">
      <c r="C258" t="s">
        <v>334</v>
      </c>
      <c r="D258" s="2">
        <v>12612</v>
      </c>
      <c r="E258" s="2">
        <v>0</v>
      </c>
      <c r="F258" s="2">
        <v>12612</v>
      </c>
    </row>
    <row r="259" spans="3:6" ht="12.75">
      <c r="C259" t="s">
        <v>335</v>
      </c>
      <c r="D259" s="2">
        <v>62249</v>
      </c>
      <c r="E259" s="2">
        <v>17727</v>
      </c>
      <c r="F259" s="2">
        <v>79976</v>
      </c>
    </row>
    <row r="261" ht="12.75">
      <c r="A261" t="s">
        <v>350</v>
      </c>
    </row>
    <row r="262" ht="12.75">
      <c r="A262" t="s">
        <v>376</v>
      </c>
    </row>
    <row r="263" ht="12.75">
      <c r="A263" t="s">
        <v>377</v>
      </c>
    </row>
    <row r="265" ht="12.75">
      <c r="B265" t="s">
        <v>378</v>
      </c>
    </row>
    <row r="266" ht="12.75">
      <c r="A266" s="1" t="s">
        <v>379</v>
      </c>
    </row>
    <row r="267" ht="12.75">
      <c r="A267" t="s">
        <v>380</v>
      </c>
    </row>
    <row r="268" ht="12.75">
      <c r="A268" t="s">
        <v>381</v>
      </c>
    </row>
    <row r="270" ht="12.75">
      <c r="C270" t="s">
        <v>382</v>
      </c>
    </row>
    <row r="271" ht="12.75">
      <c r="A271" t="s">
        <v>383</v>
      </c>
    </row>
    <row r="272" ht="12.75">
      <c r="A272" t="s">
        <v>384</v>
      </c>
    </row>
    <row r="273" ht="12.75">
      <c r="A273" t="s">
        <v>385</v>
      </c>
    </row>
    <row r="274" ht="12.75">
      <c r="A274" t="s">
        <v>386</v>
      </c>
    </row>
    <row r="275" ht="12.75">
      <c r="A275" t="s">
        <v>387</v>
      </c>
    </row>
    <row r="277" ht="12.75">
      <c r="C277" t="s">
        <v>388</v>
      </c>
    </row>
    <row r="278" ht="12.75">
      <c r="A278" t="s">
        <v>389</v>
      </c>
    </row>
    <row r="279" ht="12.75">
      <c r="A279" t="s">
        <v>390</v>
      </c>
    </row>
    <row r="280" ht="12.75">
      <c r="A280" t="s">
        <v>391</v>
      </c>
    </row>
    <row r="281" ht="12.75">
      <c r="A281" t="s">
        <v>392</v>
      </c>
    </row>
    <row r="284" spans="5:7" ht="12.75">
      <c r="E284" t="s">
        <v>393</v>
      </c>
      <c r="F284" t="s">
        <v>394</v>
      </c>
      <c r="G284" t="s">
        <v>395</v>
      </c>
    </row>
    <row r="285" spans="3:7" ht="12.75">
      <c r="C285" t="s">
        <v>396</v>
      </c>
      <c r="E285" t="s">
        <v>397</v>
      </c>
      <c r="F285" t="s">
        <v>398</v>
      </c>
      <c r="G285" t="s">
        <v>397</v>
      </c>
    </row>
    <row r="286" spans="3:7" ht="12.75">
      <c r="C286" t="s">
        <v>399</v>
      </c>
      <c r="E286" s="2">
        <v>89539563218</v>
      </c>
      <c r="F286" s="3">
        <v>0.2283</v>
      </c>
      <c r="G286" s="2">
        <v>392201328155.9352</v>
      </c>
    </row>
    <row r="287" spans="3:7" ht="12.75">
      <c r="C287" t="s">
        <v>400</v>
      </c>
      <c r="E287" s="2">
        <v>94506250871</v>
      </c>
      <c r="F287" s="3">
        <v>0.223</v>
      </c>
      <c r="G287" s="2">
        <v>423794846955.1569</v>
      </c>
    </row>
    <row r="288" spans="3:7" ht="12.75">
      <c r="C288" t="s">
        <v>401</v>
      </c>
      <c r="E288" s="2">
        <v>99854097559</v>
      </c>
      <c r="F288" s="3">
        <v>0.2056</v>
      </c>
      <c r="G288" s="2">
        <v>485671680734.4358</v>
      </c>
    </row>
    <row r="289" spans="3:7" ht="12.75">
      <c r="C289" t="s">
        <v>402</v>
      </c>
      <c r="E289" s="2">
        <v>103676971611</v>
      </c>
      <c r="F289" s="3">
        <v>0.2067</v>
      </c>
      <c r="G289" s="2">
        <v>501581865558.7809</v>
      </c>
    </row>
    <row r="290" spans="3:7" ht="12.75">
      <c r="C290" t="s">
        <v>403</v>
      </c>
      <c r="E290" s="2">
        <v>111397956330</v>
      </c>
      <c r="F290" s="3">
        <v>0.2028</v>
      </c>
      <c r="G290" s="2">
        <v>549299587426.03546</v>
      </c>
    </row>
    <row r="291" spans="6:7" ht="12.75">
      <c r="F291" t="s">
        <v>404</v>
      </c>
      <c r="G291" s="2">
        <v>470509861766.06885</v>
      </c>
    </row>
    <row r="292" spans="3:7" ht="12.75">
      <c r="C292" t="s">
        <v>405</v>
      </c>
      <c r="G292" s="2"/>
    </row>
    <row r="293" ht="12.75">
      <c r="G293" s="2"/>
    </row>
    <row r="294" spans="3:7" ht="12.75">
      <c r="C294" s="1" t="s">
        <v>406</v>
      </c>
      <c r="G294" s="2">
        <v>11762746544.151722</v>
      </c>
    </row>
    <row r="295" ht="12.75">
      <c r="G295" s="2"/>
    </row>
    <row r="296" spans="3:7" ht="12.75">
      <c r="C296" t="s">
        <v>407</v>
      </c>
      <c r="G296" s="2"/>
    </row>
    <row r="297" spans="3:7" ht="12.75">
      <c r="C297" t="s">
        <v>408</v>
      </c>
      <c r="G297" s="2"/>
    </row>
    <row r="298" spans="3:7" ht="12.75">
      <c r="C298" t="s">
        <v>409</v>
      </c>
      <c r="G298" s="2">
        <v>-26250000</v>
      </c>
    </row>
    <row r="299" ht="12.75">
      <c r="G299" s="2"/>
    </row>
    <row r="300" spans="3:7" ht="12.75">
      <c r="C300" t="s">
        <v>410</v>
      </c>
      <c r="G300" s="2"/>
    </row>
    <row r="301" spans="3:7" ht="12.75">
      <c r="C301" t="s">
        <v>411</v>
      </c>
      <c r="G301" s="2">
        <v>-70278399</v>
      </c>
    </row>
    <row r="302" ht="12.75">
      <c r="G302" s="2"/>
    </row>
    <row r="303" spans="3:7" ht="12.75">
      <c r="C303" t="s">
        <v>412</v>
      </c>
      <c r="G303" s="2"/>
    </row>
    <row r="304" spans="3:7" ht="12.75">
      <c r="C304" t="s">
        <v>413</v>
      </c>
      <c r="G304" s="2"/>
    </row>
    <row r="305" spans="3:7" ht="12.75">
      <c r="C305" t="s">
        <v>414</v>
      </c>
      <c r="G305" s="2">
        <v>11666218145.151722</v>
      </c>
    </row>
    <row r="311" ht="12.75">
      <c r="A311" t="s">
        <v>415</v>
      </c>
    </row>
    <row r="312" ht="12.75">
      <c r="A312" t="s">
        <v>416</v>
      </c>
    </row>
    <row r="314" ht="12.75">
      <c r="A314" t="s">
        <v>417</v>
      </c>
    </row>
    <row r="315" ht="12.75">
      <c r="A315" t="s">
        <v>418</v>
      </c>
    </row>
    <row r="316" ht="12.75">
      <c r="A316" t="s">
        <v>419</v>
      </c>
    </row>
    <row r="318" ht="12.75">
      <c r="B318" t="s">
        <v>420</v>
      </c>
    </row>
    <row r="319" ht="12.75">
      <c r="A319" s="1" t="s">
        <v>421</v>
      </c>
    </row>
    <row r="320" ht="12.75">
      <c r="A320" t="s">
        <v>422</v>
      </c>
    </row>
    <row r="322" ht="12.75">
      <c r="C322" t="s">
        <v>423</v>
      </c>
    </row>
    <row r="323" spans="3:6" ht="12.75">
      <c r="C323" t="s">
        <v>424</v>
      </c>
      <c r="F323">
        <v>14.946099999999998</v>
      </c>
    </row>
    <row r="325" spans="3:6" ht="12.75">
      <c r="C325" t="s">
        <v>425</v>
      </c>
      <c r="F325">
        <v>35.4295</v>
      </c>
    </row>
    <row r="327" spans="3:6" ht="12.75">
      <c r="C327" t="s">
        <v>426</v>
      </c>
      <c r="F327">
        <v>7.656599999999999</v>
      </c>
    </row>
    <row r="329" spans="3:6" ht="12.75">
      <c r="C329" t="s">
        <v>427</v>
      </c>
      <c r="F329">
        <v>41.9678</v>
      </c>
    </row>
    <row r="331" spans="5:6" ht="12.75">
      <c r="E331" t="s">
        <v>428</v>
      </c>
      <c r="F331" s="4">
        <v>100</v>
      </c>
    </row>
    <row r="333" ht="12.75">
      <c r="A333" t="s">
        <v>350</v>
      </c>
    </row>
    <row r="335" ht="12.75">
      <c r="B335" t="s">
        <v>429</v>
      </c>
    </row>
    <row r="337" ht="12.75">
      <c r="C337" t="s">
        <v>430</v>
      </c>
    </row>
    <row r="338" ht="12.75">
      <c r="A338" s="1" t="s">
        <v>431</v>
      </c>
    </row>
    <row r="339" ht="12.75">
      <c r="A339" t="s">
        <v>432</v>
      </c>
    </row>
    <row r="342" ht="12.75">
      <c r="D342" t="s">
        <v>364</v>
      </c>
    </row>
    <row r="343" spans="4:5" ht="12.75">
      <c r="D343" t="s">
        <v>318</v>
      </c>
      <c r="E343" t="s">
        <v>319</v>
      </c>
    </row>
    <row r="344" spans="4:7" ht="12.75">
      <c r="D344" t="s">
        <v>322</v>
      </c>
      <c r="E344" t="s">
        <v>322</v>
      </c>
      <c r="F344" t="s">
        <v>320</v>
      </c>
      <c r="G344" t="s">
        <v>319</v>
      </c>
    </row>
    <row r="345" spans="4:7" ht="12.75">
      <c r="D345" t="s">
        <v>324</v>
      </c>
      <c r="E345" t="s">
        <v>324</v>
      </c>
      <c r="F345" t="s">
        <v>324</v>
      </c>
      <c r="G345" t="s">
        <v>324</v>
      </c>
    </row>
    <row r="346" spans="4:7" ht="12.75">
      <c r="D346" t="s">
        <v>433</v>
      </c>
      <c r="E346" t="s">
        <v>328</v>
      </c>
      <c r="F346" t="s">
        <v>328</v>
      </c>
      <c r="G346" t="s">
        <v>328</v>
      </c>
    </row>
    <row r="348" ht="12.75">
      <c r="A348" t="s">
        <v>434</v>
      </c>
    </row>
    <row r="349" ht="12.75">
      <c r="A349" t="s">
        <v>435</v>
      </c>
    </row>
    <row r="350" ht="12.75">
      <c r="A350" t="s">
        <v>436</v>
      </c>
    </row>
    <row r="351" ht="12.75">
      <c r="A351" t="s">
        <v>437</v>
      </c>
    </row>
    <row r="352" spans="1:7" ht="12.75">
      <c r="A352" t="s">
        <v>438</v>
      </c>
      <c r="D352" s="3">
        <v>0.14426999999999998</v>
      </c>
      <c r="E352" s="3">
        <v>0.1136</v>
      </c>
      <c r="F352" s="3">
        <v>0.11281</v>
      </c>
      <c r="G352" s="3">
        <v>0.10362</v>
      </c>
    </row>
    <row r="353" spans="4:7" ht="12.75">
      <c r="D353" s="3"/>
      <c r="E353" s="3"/>
      <c r="F353" s="3"/>
      <c r="G353" s="3"/>
    </row>
    <row r="354" spans="1:7" ht="12.75">
      <c r="A354" t="s">
        <v>439</v>
      </c>
      <c r="D354" s="3"/>
      <c r="E354" s="3"/>
      <c r="F354" s="3"/>
      <c r="G354" s="3"/>
    </row>
    <row r="355" spans="1:7" ht="12.75">
      <c r="A355" t="s">
        <v>440</v>
      </c>
      <c r="D355" s="3"/>
      <c r="E355" s="3"/>
      <c r="F355" s="3"/>
      <c r="G355" s="3"/>
    </row>
    <row r="356" spans="1:7" ht="12.75">
      <c r="A356" t="s">
        <v>441</v>
      </c>
      <c r="D356" s="3"/>
      <c r="E356" s="3"/>
      <c r="F356" s="3"/>
      <c r="G356" s="3"/>
    </row>
    <row r="357" spans="1:7" ht="12.75">
      <c r="A357" t="s">
        <v>442</v>
      </c>
      <c r="D357" s="3"/>
      <c r="E357" s="3"/>
      <c r="F357" s="3"/>
      <c r="G357" s="3"/>
    </row>
    <row r="358" spans="1:7" ht="12.75">
      <c r="A358" t="s">
        <v>443</v>
      </c>
      <c r="D358" s="3">
        <v>0.01319</v>
      </c>
      <c r="E358" s="3">
        <v>0.010360000000000001</v>
      </c>
      <c r="F358" s="3">
        <v>0.01028</v>
      </c>
      <c r="G358" s="3">
        <v>0.00944</v>
      </c>
    </row>
    <row r="359" spans="4:7" ht="12.75">
      <c r="D359" s="3"/>
      <c r="E359" s="3"/>
      <c r="F359" s="3"/>
      <c r="G359" s="3"/>
    </row>
    <row r="360" spans="1:7" ht="12.75">
      <c r="A360" t="s">
        <v>444</v>
      </c>
      <c r="D360" s="3"/>
      <c r="E360" s="3"/>
      <c r="F360" s="3"/>
      <c r="G360" s="3"/>
    </row>
    <row r="361" spans="1:7" ht="12.75">
      <c r="A361" t="s">
        <v>445</v>
      </c>
      <c r="D361" s="3">
        <v>0.15746</v>
      </c>
      <c r="E361" s="3">
        <v>0.12396</v>
      </c>
      <c r="F361" s="3">
        <v>0.12309</v>
      </c>
      <c r="G361" s="3">
        <v>0.11306</v>
      </c>
    </row>
    <row r="363" ht="12.75">
      <c r="A363" t="s">
        <v>350</v>
      </c>
    </row>
    <row r="365" ht="12.75">
      <c r="A365" t="s">
        <v>446</v>
      </c>
    </row>
    <row r="366" ht="12.75">
      <c r="A366" t="s">
        <v>447</v>
      </c>
    </row>
    <row r="367" ht="12.75">
      <c r="A367" t="s">
        <v>448</v>
      </c>
    </row>
    <row r="369" ht="12.75">
      <c r="D369" t="s">
        <v>364</v>
      </c>
    </row>
    <row r="370" spans="4:5" ht="12.75">
      <c r="D370" t="s">
        <v>318</v>
      </c>
      <c r="E370" t="s">
        <v>319</v>
      </c>
    </row>
    <row r="371" spans="4:7" ht="12.75">
      <c r="D371" t="s">
        <v>322</v>
      </c>
      <c r="E371" t="s">
        <v>322</v>
      </c>
      <c r="F371" t="s">
        <v>320</v>
      </c>
      <c r="G371" t="s">
        <v>319</v>
      </c>
    </row>
    <row r="372" spans="4:7" ht="12.75">
      <c r="D372" t="s">
        <v>324</v>
      </c>
      <c r="E372" t="s">
        <v>324</v>
      </c>
      <c r="F372" t="s">
        <v>324</v>
      </c>
      <c r="G372" t="s">
        <v>324</v>
      </c>
    </row>
    <row r="373" spans="4:7" ht="12.75">
      <c r="D373" t="s">
        <v>433</v>
      </c>
      <c r="E373" t="s">
        <v>328</v>
      </c>
      <c r="F373" t="s">
        <v>328</v>
      </c>
      <c r="G373" t="s">
        <v>328</v>
      </c>
    </row>
    <row r="375" ht="12.75">
      <c r="A375" t="s">
        <v>449</v>
      </c>
    </row>
    <row r="376" ht="12.75">
      <c r="A376" t="s">
        <v>435</v>
      </c>
    </row>
    <row r="377" ht="12.75">
      <c r="A377" t="s">
        <v>450</v>
      </c>
    </row>
    <row r="378" ht="12.75">
      <c r="A378" t="s">
        <v>451</v>
      </c>
    </row>
    <row r="379" spans="1:7" ht="12.75">
      <c r="A379" t="s">
        <v>438</v>
      </c>
      <c r="D379">
        <v>0.08335</v>
      </c>
      <c r="E379">
        <v>0.06589</v>
      </c>
      <c r="F379">
        <v>0</v>
      </c>
      <c r="G379">
        <v>0.06017</v>
      </c>
    </row>
    <row r="381" ht="12.75">
      <c r="A381" t="s">
        <v>452</v>
      </c>
    </row>
    <row r="382" ht="12.75">
      <c r="A382" t="s">
        <v>440</v>
      </c>
    </row>
    <row r="383" ht="12.75">
      <c r="A383" t="s">
        <v>453</v>
      </c>
    </row>
    <row r="384" ht="12.75">
      <c r="A384" t="s">
        <v>442</v>
      </c>
    </row>
    <row r="385" spans="1:7" ht="12.75">
      <c r="A385" t="s">
        <v>443</v>
      </c>
      <c r="D385">
        <v>0.00358</v>
      </c>
      <c r="E385">
        <v>0.00283</v>
      </c>
      <c r="F385">
        <v>0</v>
      </c>
      <c r="G385">
        <v>0.00259</v>
      </c>
    </row>
    <row r="387" ht="12.75">
      <c r="A387" t="s">
        <v>454</v>
      </c>
    </row>
    <row r="388" ht="12.75">
      <c r="A388" t="s">
        <v>455</v>
      </c>
    </row>
    <row r="389" ht="12.75">
      <c r="A389" t="s">
        <v>456</v>
      </c>
    </row>
    <row r="390" ht="12.75">
      <c r="A390" t="s">
        <v>457</v>
      </c>
    </row>
    <row r="391" spans="1:7" ht="12.75">
      <c r="A391" t="s">
        <v>458</v>
      </c>
      <c r="D391">
        <v>0.08693</v>
      </c>
      <c r="E391">
        <v>0.06872</v>
      </c>
      <c r="F391">
        <v>0</v>
      </c>
      <c r="G391">
        <v>0.06276</v>
      </c>
    </row>
    <row r="393" ht="12.75">
      <c r="A393" t="s">
        <v>350</v>
      </c>
    </row>
    <row r="395" ht="12.75">
      <c r="A395" s="1" t="s">
        <v>459</v>
      </c>
    </row>
    <row r="397" ht="12.75">
      <c r="A397" t="s">
        <v>460</v>
      </c>
    </row>
    <row r="398" ht="12.75">
      <c r="A398" s="1" t="s">
        <v>461</v>
      </c>
    </row>
    <row r="399" ht="12.75">
      <c r="A399" t="s">
        <v>462</v>
      </c>
    </row>
    <row r="400" ht="12.75">
      <c r="A400" t="s">
        <v>463</v>
      </c>
    </row>
    <row r="401" ht="12.75">
      <c r="A401" t="s">
        <v>464</v>
      </c>
    </row>
    <row r="403" ht="12.75">
      <c r="A403" s="1" t="s">
        <v>465</v>
      </c>
    </row>
    <row r="404" ht="12.75">
      <c r="A404" t="s">
        <v>466</v>
      </c>
    </row>
    <row r="405" ht="12.75">
      <c r="A405" t="s">
        <v>467</v>
      </c>
    </row>
    <row r="406" ht="12.75">
      <c r="A406" t="s">
        <v>468</v>
      </c>
    </row>
    <row r="407" ht="12.75">
      <c r="A407" s="1" t="s">
        <v>469</v>
      </c>
    </row>
    <row r="408" ht="12.75">
      <c r="A408" t="s">
        <v>470</v>
      </c>
    </row>
    <row r="410" spans="1:4" ht="12.75">
      <c r="A410" t="s">
        <v>471</v>
      </c>
      <c r="D410" t="s">
        <v>472</v>
      </c>
    </row>
    <row r="411" ht="12.75">
      <c r="A411" t="s">
        <v>473</v>
      </c>
    </row>
    <row r="414" ht="12.75">
      <c r="A414" t="s">
        <v>474</v>
      </c>
    </row>
    <row r="416" ht="12.75">
      <c r="A416" s="1" t="s">
        <v>475</v>
      </c>
    </row>
    <row r="417" ht="12.75">
      <c r="A417" s="1" t="s">
        <v>476</v>
      </c>
    </row>
    <row r="422" ht="12.75">
      <c r="A422" t="s">
        <v>477</v>
      </c>
    </row>
    <row r="424" ht="12.75">
      <c r="A424" t="s">
        <v>478</v>
      </c>
    </row>
    <row r="430" ht="12.75">
      <c r="A430" t="s">
        <v>479</v>
      </c>
    </row>
    <row r="433" ht="12.75">
      <c r="A433" t="s">
        <v>480</v>
      </c>
    </row>
    <row r="435" ht="12.75">
      <c r="A435" t="s">
        <v>481</v>
      </c>
    </row>
    <row r="436" ht="12.75">
      <c r="A436" t="s">
        <v>482</v>
      </c>
    </row>
    <row r="437" ht="12.75">
      <c r="A437" t="s">
        <v>483</v>
      </c>
    </row>
    <row r="438" ht="12.75">
      <c r="A438" s="1" t="s">
        <v>484</v>
      </c>
    </row>
    <row r="443" ht="12.75">
      <c r="A443" t="s">
        <v>485</v>
      </c>
    </row>
    <row r="444" ht="12.75">
      <c r="F444" t="s">
        <v>486</v>
      </c>
    </row>
    <row r="445" ht="12.75">
      <c r="F445" t="s">
        <v>487</v>
      </c>
    </row>
    <row r="448" ht="12.75">
      <c r="A448" t="s">
        <v>488</v>
      </c>
    </row>
    <row r="449" ht="12.75">
      <c r="A449" t="s">
        <v>489</v>
      </c>
    </row>
    <row r="450" ht="12.75">
      <c r="A450" t="s">
        <v>490</v>
      </c>
    </row>
    <row r="452" ht="12.75">
      <c r="A452" t="s">
        <v>491</v>
      </c>
    </row>
    <row r="455" ht="12.75">
      <c r="A455" t="s">
        <v>492</v>
      </c>
    </row>
  </sheetData>
  <printOptions/>
  <pageMargins left="0.75" right="0.75" top="1" bottom="1" header="0.5" footer="0.5"/>
  <pageSetup orientation="portrait" paperSize="9"/>
  <rowBreaks count="2" manualBreakCount="2">
    <brk id="52" max="255" man="1"/>
    <brk id="1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7" max="7" width="14.8515625" style="0" bestFit="1" customWidth="1"/>
  </cols>
  <sheetData>
    <row r="1" ht="12.75">
      <c r="D1" t="s">
        <v>474</v>
      </c>
    </row>
    <row r="4" ht="12.75">
      <c r="D4" t="s">
        <v>493</v>
      </c>
    </row>
    <row r="5" ht="12.75">
      <c r="D5" t="s">
        <v>494</v>
      </c>
    </row>
    <row r="6" ht="12.75">
      <c r="D6" t="s">
        <v>495</v>
      </c>
    </row>
    <row r="9" ht="12.75">
      <c r="G9" t="s">
        <v>496</v>
      </c>
    </row>
    <row r="10" spans="1:7" ht="12.75">
      <c r="A10" t="s">
        <v>497</v>
      </c>
      <c r="G10" t="s">
        <v>498</v>
      </c>
    </row>
    <row r="12" ht="12.75">
      <c r="A12" t="s">
        <v>499</v>
      </c>
    </row>
    <row r="13" spans="1:7" ht="12.75">
      <c r="A13" t="s">
        <v>500</v>
      </c>
      <c r="G13" s="2">
        <v>4345000000</v>
      </c>
    </row>
    <row r="14" spans="1:7" ht="12.75">
      <c r="A14" t="s">
        <v>501</v>
      </c>
      <c r="G14" s="2">
        <v>5991000000</v>
      </c>
    </row>
    <row r="15" spans="1:7" ht="12.75">
      <c r="A15" t="s">
        <v>502</v>
      </c>
      <c r="G15" s="2">
        <v>1908000000</v>
      </c>
    </row>
    <row r="16" spans="1:7" ht="12.75">
      <c r="A16" t="s">
        <v>503</v>
      </c>
      <c r="G16" s="2">
        <v>456000000</v>
      </c>
    </row>
    <row r="17" spans="1:7" ht="12.75">
      <c r="A17" t="s">
        <v>504</v>
      </c>
      <c r="G17" s="2">
        <v>306000000</v>
      </c>
    </row>
    <row r="18" spans="1:7" ht="12.75">
      <c r="A18" t="s">
        <v>505</v>
      </c>
      <c r="G18" s="2">
        <v>497000000</v>
      </c>
    </row>
    <row r="19" spans="1:7" ht="12.75">
      <c r="A19" t="s">
        <v>506</v>
      </c>
      <c r="G19" s="2">
        <v>736000000</v>
      </c>
    </row>
    <row r="20" spans="1:7" ht="12.75">
      <c r="A20" t="s">
        <v>507</v>
      </c>
      <c r="G20" s="2">
        <v>1077000000</v>
      </c>
    </row>
    <row r="21" spans="1:7" ht="12.75">
      <c r="A21" t="s">
        <v>508</v>
      </c>
      <c r="G21" s="2">
        <v>716000000</v>
      </c>
    </row>
    <row r="22" spans="1:7" ht="12.75">
      <c r="A22" t="s">
        <v>509</v>
      </c>
      <c r="G22" s="2">
        <v>120000000</v>
      </c>
    </row>
    <row r="23" spans="1:7" ht="12.75">
      <c r="A23" t="s">
        <v>510</v>
      </c>
      <c r="G23" s="2">
        <v>267000000</v>
      </c>
    </row>
    <row r="24" ht="12.75">
      <c r="G24" s="2"/>
    </row>
    <row r="25" spans="1:7" ht="12.75">
      <c r="A25" t="s">
        <v>511</v>
      </c>
      <c r="G25" s="2"/>
    </row>
    <row r="26" spans="1:7" ht="12.75">
      <c r="A26" t="s">
        <v>512</v>
      </c>
      <c r="G26" s="2">
        <v>52670259</v>
      </c>
    </row>
    <row r="27" spans="1:7" ht="12.75">
      <c r="A27" t="s">
        <v>513</v>
      </c>
      <c r="G27" s="2">
        <v>0</v>
      </c>
    </row>
    <row r="28" spans="1:7" ht="12.75">
      <c r="A28" t="s">
        <v>514</v>
      </c>
      <c r="G28" s="2">
        <v>19970000</v>
      </c>
    </row>
    <row r="29" spans="1:7" ht="12.75">
      <c r="A29" t="s">
        <v>0</v>
      </c>
      <c r="G29" s="2">
        <v>177072000</v>
      </c>
    </row>
    <row r="30" spans="1:7" ht="12.75">
      <c r="A30" t="s">
        <v>1</v>
      </c>
      <c r="G30" s="2">
        <v>79100000</v>
      </c>
    </row>
    <row r="31" spans="1:7" ht="12.75">
      <c r="A31" t="s">
        <v>2</v>
      </c>
      <c r="G31" s="2">
        <v>21500000</v>
      </c>
    </row>
    <row r="32" spans="1:7" ht="12.75">
      <c r="A32" t="s">
        <v>3</v>
      </c>
      <c r="G32" s="2">
        <v>34950000</v>
      </c>
    </row>
    <row r="33" spans="1:7" ht="12.75">
      <c r="A33" t="s">
        <v>4</v>
      </c>
      <c r="G33" s="2">
        <v>46300000</v>
      </c>
    </row>
    <row r="34" spans="1:7" ht="12.75">
      <c r="A34" t="s">
        <v>5</v>
      </c>
      <c r="G34" s="2">
        <v>4500000</v>
      </c>
    </row>
    <row r="35" spans="1:7" ht="12.75">
      <c r="A35" t="s">
        <v>6</v>
      </c>
      <c r="G35" s="2">
        <v>3800000</v>
      </c>
    </row>
    <row r="36" spans="1:7" ht="12.75">
      <c r="A36" t="s">
        <v>7</v>
      </c>
      <c r="G36" s="2">
        <v>35000</v>
      </c>
    </row>
    <row r="37" spans="1:7" ht="12.75">
      <c r="A37" t="s">
        <v>8</v>
      </c>
      <c r="G37" s="2">
        <v>-20200000</v>
      </c>
    </row>
    <row r="38" ht="12.75">
      <c r="G38" s="2"/>
    </row>
    <row r="39" spans="1:7" ht="12.75">
      <c r="A39" t="s">
        <v>9</v>
      </c>
      <c r="G39" s="2">
        <v>752000000</v>
      </c>
    </row>
    <row r="40" ht="12.75">
      <c r="G40" s="2">
        <v>17590697259</v>
      </c>
    </row>
    <row r="41" spans="1:7" ht="12.75">
      <c r="A41" t="s">
        <v>10</v>
      </c>
      <c r="G41" s="2"/>
    </row>
    <row r="42" spans="1:7" ht="12.75">
      <c r="A42" t="s">
        <v>11</v>
      </c>
      <c r="G42" s="2">
        <v>378866640</v>
      </c>
    </row>
    <row r="43" spans="1:7" ht="12.75">
      <c r="A43" t="s">
        <v>12</v>
      </c>
      <c r="G43" s="2">
        <v>159390000</v>
      </c>
    </row>
    <row r="44" spans="1:7" ht="12.75">
      <c r="A44" t="s">
        <v>13</v>
      </c>
      <c r="G44" s="2">
        <v>530270618</v>
      </c>
    </row>
    <row r="45" spans="1:7" ht="12.75">
      <c r="A45" t="s">
        <v>14</v>
      </c>
      <c r="G45" s="2">
        <v>998365320</v>
      </c>
    </row>
    <row r="46" spans="1:7" ht="12.75">
      <c r="A46" t="s">
        <v>15</v>
      </c>
      <c r="G46" s="2">
        <v>177005000</v>
      </c>
    </row>
    <row r="47" spans="1:7" ht="12.75">
      <c r="A47" t="s">
        <v>16</v>
      </c>
      <c r="G47" s="2">
        <v>691950698</v>
      </c>
    </row>
    <row r="48" spans="1:7" ht="12.75">
      <c r="A48" t="s">
        <v>17</v>
      </c>
      <c r="G48" s="2">
        <v>601565866</v>
      </c>
    </row>
    <row r="49" ht="12.75">
      <c r="G49" s="2">
        <v>3537414142</v>
      </c>
    </row>
    <row r="50" ht="12.75">
      <c r="G50" s="2"/>
    </row>
    <row r="51" ht="12.75">
      <c r="G51" s="2"/>
    </row>
    <row r="52" ht="12.75">
      <c r="G52" s="2"/>
    </row>
    <row r="53" ht="12.75">
      <c r="G53" s="2"/>
    </row>
    <row r="54" spans="4:7" ht="12.75">
      <c r="D54" t="s">
        <v>493</v>
      </c>
      <c r="G54" s="2"/>
    </row>
    <row r="55" spans="4:7" ht="12.75">
      <c r="D55" t="s">
        <v>494</v>
      </c>
      <c r="G55" s="2"/>
    </row>
    <row r="56" spans="4:7" ht="12.75">
      <c r="D56" t="s">
        <v>495</v>
      </c>
      <c r="G56" s="2"/>
    </row>
    <row r="57" ht="12.75">
      <c r="G57" s="2"/>
    </row>
    <row r="58" spans="1:7" ht="12.75">
      <c r="A58" t="s">
        <v>18</v>
      </c>
      <c r="G58" s="2" t="s">
        <v>496</v>
      </c>
    </row>
    <row r="59" spans="1:7" ht="12.75">
      <c r="A59" t="s">
        <v>19</v>
      </c>
      <c r="G59" s="2" t="s">
        <v>498</v>
      </c>
    </row>
    <row r="60" ht="12.75">
      <c r="G60" s="2"/>
    </row>
    <row r="61" spans="1:7" ht="12.75">
      <c r="A61" t="s">
        <v>20</v>
      </c>
      <c r="G61" s="2"/>
    </row>
    <row r="62" spans="1:7" ht="12.75">
      <c r="A62" t="s">
        <v>22</v>
      </c>
      <c r="G62" s="2">
        <v>5108347111</v>
      </c>
    </row>
    <row r="63" spans="1:7" ht="12.75">
      <c r="A63" t="s">
        <v>23</v>
      </c>
      <c r="G63" s="2">
        <v>9320109005</v>
      </c>
    </row>
    <row r="64" spans="1:7" ht="12.75">
      <c r="A64" t="s">
        <v>24</v>
      </c>
      <c r="G64" s="2">
        <v>-15000000</v>
      </c>
    </row>
    <row r="65" ht="12.75">
      <c r="G65" s="2">
        <v>14413456116</v>
      </c>
    </row>
    <row r="66" ht="12.75">
      <c r="G66" s="2"/>
    </row>
    <row r="67" spans="1:7" ht="12.75">
      <c r="A67" t="s">
        <v>25</v>
      </c>
      <c r="G67" s="2"/>
    </row>
    <row r="68" spans="1:7" ht="12.75">
      <c r="A68" t="s">
        <v>26</v>
      </c>
      <c r="G68" s="2">
        <v>327389668</v>
      </c>
    </row>
    <row r="69" spans="1:7" ht="12.75">
      <c r="A69" t="s">
        <v>27</v>
      </c>
      <c r="G69" s="2">
        <v>235029069</v>
      </c>
    </row>
    <row r="70" ht="12.75">
      <c r="G70" s="2">
        <v>562418737</v>
      </c>
    </row>
    <row r="71" ht="12.75">
      <c r="G71" s="2"/>
    </row>
    <row r="72" spans="1:7" ht="12.75">
      <c r="A72" t="s">
        <v>28</v>
      </c>
      <c r="G72" s="2">
        <v>364260261</v>
      </c>
    </row>
    <row r="73" ht="12.75">
      <c r="G73" s="2"/>
    </row>
    <row r="74" spans="1:7" ht="12.75">
      <c r="A74" t="s">
        <v>29</v>
      </c>
      <c r="G74" s="2">
        <v>511735000</v>
      </c>
    </row>
    <row r="75" ht="12.75">
      <c r="G75" s="2"/>
    </row>
    <row r="76" spans="1:7" ht="12.75">
      <c r="A76" t="s">
        <v>30</v>
      </c>
      <c r="G76" s="2">
        <v>-220700000</v>
      </c>
    </row>
    <row r="77" ht="12.75">
      <c r="G77" s="2"/>
    </row>
    <row r="78" spans="1:7" ht="12.75">
      <c r="A78" t="s">
        <v>31</v>
      </c>
      <c r="G78" s="2">
        <v>50000000</v>
      </c>
    </row>
    <row r="79" ht="12.75">
      <c r="G79" s="2"/>
    </row>
    <row r="80" spans="1:7" ht="12.75">
      <c r="A80" t="s">
        <v>32</v>
      </c>
      <c r="G80" s="2">
        <v>926433253</v>
      </c>
    </row>
    <row r="81" ht="12.75">
      <c r="G81" s="2"/>
    </row>
    <row r="82" spans="1:7" ht="12.75">
      <c r="A82" t="s">
        <v>33</v>
      </c>
      <c r="G82" s="2"/>
    </row>
    <row r="83" spans="1:7" ht="12.75">
      <c r="A83" t="s">
        <v>34</v>
      </c>
      <c r="G83" s="2">
        <v>37735714768</v>
      </c>
    </row>
    <row r="88" ht="12.75">
      <c r="A88" t="s">
        <v>35</v>
      </c>
    </row>
    <row r="92" ht="12.75">
      <c r="A92" t="s">
        <v>36</v>
      </c>
    </row>
    <row r="93" ht="12.75">
      <c r="A93" t="s">
        <v>37</v>
      </c>
    </row>
    <row r="94" ht="12.75">
      <c r="A94" t="s">
        <v>38</v>
      </c>
    </row>
    <row r="95" ht="12.75">
      <c r="A95" t="s">
        <v>39</v>
      </c>
    </row>
    <row r="96" ht="12.75">
      <c r="A96" t="s">
        <v>40</v>
      </c>
    </row>
    <row r="97" ht="12.75">
      <c r="A97" t="s">
        <v>41</v>
      </c>
    </row>
    <row r="98" ht="12.75">
      <c r="A98" t="s">
        <v>42</v>
      </c>
    </row>
    <row r="99" ht="12.75">
      <c r="A99" t="s">
        <v>43</v>
      </c>
    </row>
    <row r="100" ht="12.75">
      <c r="A100" t="s">
        <v>44</v>
      </c>
    </row>
    <row r="101" ht="12.75">
      <c r="A101" t="s">
        <v>45</v>
      </c>
    </row>
    <row r="102" ht="12.75">
      <c r="A102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2" sqref="A2"/>
    </sheetView>
  </sheetViews>
  <sheetFormatPr defaultColWidth="9.140625" defaultRowHeight="12.75"/>
  <cols>
    <col min="2" max="2" width="22.28125" style="0" bestFit="1" customWidth="1"/>
    <col min="4" max="4" width="24.7109375" style="0" bestFit="1" customWidth="1"/>
    <col min="6" max="6" width="37.00390625" style="0" bestFit="1" customWidth="1"/>
    <col min="8" max="8" width="21.140625" style="0" bestFit="1" customWidth="1"/>
    <col min="10" max="10" width="24.421875" style="0" bestFit="1" customWidth="1"/>
    <col min="12" max="12" width="15.8515625" style="0" bestFit="1" customWidth="1"/>
  </cols>
  <sheetData>
    <row r="1" spans="1:10" ht="12.75">
      <c r="A1" t="s">
        <v>47</v>
      </c>
      <c r="J1" t="s">
        <v>474</v>
      </c>
    </row>
    <row r="2" ht="12.75">
      <c r="A2" t="s">
        <v>48</v>
      </c>
    </row>
    <row r="3" ht="12.75">
      <c r="A3" t="s">
        <v>49</v>
      </c>
    </row>
    <row r="4" ht="12.75">
      <c r="A4" t="s">
        <v>50</v>
      </c>
    </row>
    <row r="6" ht="12.75">
      <c r="A6" t="s">
        <v>51</v>
      </c>
    </row>
    <row r="7" ht="12.75">
      <c r="A7" t="s">
        <v>52</v>
      </c>
    </row>
    <row r="8" ht="12.75">
      <c r="A8" t="s">
        <v>54</v>
      </c>
    </row>
    <row r="10" ht="12.75">
      <c r="A10" t="s">
        <v>55</v>
      </c>
    </row>
    <row r="12" ht="12.75">
      <c r="A12" t="s">
        <v>56</v>
      </c>
    </row>
    <row r="14" ht="12.75">
      <c r="A14" t="s">
        <v>57</v>
      </c>
    </row>
    <row r="16" spans="1:3" ht="12.75">
      <c r="A16" t="s">
        <v>58</v>
      </c>
      <c r="C16" t="s">
        <v>59</v>
      </c>
    </row>
    <row r="17" ht="12.75">
      <c r="C17" t="s">
        <v>60</v>
      </c>
    </row>
    <row r="19" spans="2:10" ht="12.75">
      <c r="B19" t="s">
        <v>61</v>
      </c>
      <c r="D19" t="s">
        <v>62</v>
      </c>
      <c r="F19" t="s">
        <v>63</v>
      </c>
      <c r="H19" t="s">
        <v>64</v>
      </c>
      <c r="J19" t="s">
        <v>65</v>
      </c>
    </row>
    <row r="21" spans="4:6" ht="12.75">
      <c r="D21" t="s">
        <v>66</v>
      </c>
      <c r="F21" t="s">
        <v>66</v>
      </c>
    </row>
    <row r="22" spans="4:8" ht="12.75">
      <c r="D22" t="s">
        <v>67</v>
      </c>
      <c r="F22" t="s">
        <v>67</v>
      </c>
      <c r="H22" t="s">
        <v>68</v>
      </c>
    </row>
    <row r="23" spans="2:10" ht="12.75">
      <c r="B23" t="s">
        <v>69</v>
      </c>
      <c r="D23" t="s">
        <v>70</v>
      </c>
      <c r="F23" t="s">
        <v>71</v>
      </c>
      <c r="H23" t="s">
        <v>67</v>
      </c>
      <c r="J23" t="s">
        <v>72</v>
      </c>
    </row>
    <row r="24" spans="2:10" ht="12.75">
      <c r="B24" t="s">
        <v>73</v>
      </c>
      <c r="D24" t="s">
        <v>74</v>
      </c>
      <c r="F24" t="s">
        <v>75</v>
      </c>
      <c r="H24" t="s">
        <v>76</v>
      </c>
      <c r="J24" t="s">
        <v>77</v>
      </c>
    </row>
    <row r="25" spans="1:10" ht="12.75">
      <c r="A25" t="s">
        <v>78</v>
      </c>
      <c r="B25" t="s">
        <v>79</v>
      </c>
      <c r="D25" t="s">
        <v>80</v>
      </c>
      <c r="F25" t="s">
        <v>81</v>
      </c>
      <c r="H25" t="s">
        <v>82</v>
      </c>
      <c r="J25" t="s">
        <v>83</v>
      </c>
    </row>
    <row r="27" spans="1:10" ht="12.75">
      <c r="A27" t="s">
        <v>84</v>
      </c>
      <c r="B27" s="2">
        <v>13104497650</v>
      </c>
      <c r="C27" s="2"/>
      <c r="D27" s="2">
        <v>195270456</v>
      </c>
      <c r="E27" s="2"/>
      <c r="F27" s="2">
        <v>56265092</v>
      </c>
      <c r="G27" s="2"/>
      <c r="H27" s="2">
        <v>139005364</v>
      </c>
      <c r="I27" s="2"/>
      <c r="J27" s="2">
        <v>13048232558</v>
      </c>
    </row>
    <row r="28" spans="1:10" ht="12.75">
      <c r="A28" t="s">
        <v>85</v>
      </c>
      <c r="B28" s="2">
        <v>43665725800</v>
      </c>
      <c r="C28" s="2"/>
      <c r="D28" s="2">
        <v>1159142539</v>
      </c>
      <c r="E28" s="2"/>
      <c r="F28" s="2">
        <v>219251257</v>
      </c>
      <c r="G28" s="2"/>
      <c r="H28" s="2">
        <v>939891282</v>
      </c>
      <c r="I28" s="2"/>
      <c r="J28" s="2">
        <v>43446474543</v>
      </c>
    </row>
    <row r="29" spans="1:10" ht="12.75">
      <c r="A29" t="s">
        <v>86</v>
      </c>
      <c r="B29" s="2">
        <v>2648538676</v>
      </c>
      <c r="C29" s="2"/>
      <c r="D29" s="2">
        <v>348482552</v>
      </c>
      <c r="E29" s="2"/>
      <c r="F29" s="2">
        <v>38698020</v>
      </c>
      <c r="G29" s="2"/>
      <c r="H29" s="2">
        <v>309784532</v>
      </c>
      <c r="I29" s="2"/>
      <c r="J29" s="2">
        <v>2609840656</v>
      </c>
    </row>
    <row r="30" spans="1:10" ht="12.75">
      <c r="A30" t="s">
        <v>87</v>
      </c>
      <c r="B30" s="2">
        <v>51418343191</v>
      </c>
      <c r="C30" s="2"/>
      <c r="D30" s="2">
        <v>1182740142</v>
      </c>
      <c r="E30" s="2"/>
      <c r="F30" s="2">
        <v>516520048</v>
      </c>
      <c r="G30" s="2"/>
      <c r="H30" s="2">
        <v>666220094</v>
      </c>
      <c r="I30" s="2"/>
      <c r="J30" s="2">
        <v>50901823143</v>
      </c>
    </row>
    <row r="32" spans="2:8" ht="12.75">
      <c r="B32" t="s">
        <v>88</v>
      </c>
      <c r="D32" t="s">
        <v>89</v>
      </c>
      <c r="F32" t="s">
        <v>90</v>
      </c>
      <c r="H32" t="s">
        <v>91</v>
      </c>
    </row>
    <row r="35" spans="2:4" ht="12.75">
      <c r="B35" t="s">
        <v>66</v>
      </c>
      <c r="D35" t="s">
        <v>66</v>
      </c>
    </row>
    <row r="36" spans="2:8" ht="12.75">
      <c r="B36" t="s">
        <v>92</v>
      </c>
      <c r="D36" t="s">
        <v>93</v>
      </c>
      <c r="H36" t="s">
        <v>94</v>
      </c>
    </row>
    <row r="37" spans="2:8" ht="12.75">
      <c r="B37" t="s">
        <v>95</v>
      </c>
      <c r="D37" t="s">
        <v>95</v>
      </c>
      <c r="F37" t="s">
        <v>96</v>
      </c>
      <c r="H37" t="s">
        <v>97</v>
      </c>
    </row>
    <row r="38" spans="1:8" ht="12.75">
      <c r="A38" t="s">
        <v>78</v>
      </c>
      <c r="B38" t="s">
        <v>98</v>
      </c>
      <c r="D38" t="s">
        <v>98</v>
      </c>
      <c r="F38" t="s">
        <v>99</v>
      </c>
      <c r="H38" t="s">
        <v>100</v>
      </c>
    </row>
    <row r="39" ht="12.75">
      <c r="A39" t="s">
        <v>101</v>
      </c>
    </row>
    <row r="40" spans="1:8" ht="12.75">
      <c r="A40" t="s">
        <v>84</v>
      </c>
      <c r="B40" s="2">
        <v>560898303</v>
      </c>
      <c r="C40" s="2"/>
      <c r="D40" s="2">
        <v>108718091</v>
      </c>
      <c r="E40" s="2"/>
      <c r="F40" s="2">
        <v>452180212</v>
      </c>
      <c r="H40">
        <v>1.034655</v>
      </c>
    </row>
    <row r="41" spans="1:8" ht="12.75">
      <c r="A41" t="s">
        <v>85</v>
      </c>
      <c r="B41" s="2">
        <v>2977901623</v>
      </c>
      <c r="C41" s="2"/>
      <c r="D41" s="2">
        <v>228283517</v>
      </c>
      <c r="E41" s="2"/>
      <c r="F41" s="2">
        <v>2749618106</v>
      </c>
      <c r="H41">
        <v>1.063287</v>
      </c>
    </row>
    <row r="42" spans="1:8" ht="12.75">
      <c r="A42" t="s">
        <v>86</v>
      </c>
      <c r="B42" s="2">
        <v>144539879</v>
      </c>
      <c r="C42" s="2"/>
      <c r="D42" s="2">
        <v>52448062</v>
      </c>
      <c r="E42" s="2"/>
      <c r="F42" s="2">
        <v>92091817</v>
      </c>
      <c r="H42">
        <v>1.035286</v>
      </c>
    </row>
    <row r="43" spans="1:8" ht="12.75">
      <c r="A43" t="s">
        <v>87</v>
      </c>
      <c r="B43" s="2">
        <v>3522174839</v>
      </c>
      <c r="C43" s="2"/>
      <c r="D43" s="2">
        <v>336730410</v>
      </c>
      <c r="E43" s="2"/>
      <c r="F43" s="2">
        <v>3185444429</v>
      </c>
      <c r="H43">
        <v>1.06258</v>
      </c>
    </row>
    <row r="47" spans="1:10" ht="12.75">
      <c r="A47" t="s">
        <v>47</v>
      </c>
      <c r="J47" t="s">
        <v>474</v>
      </c>
    </row>
    <row r="49" spans="1:5" ht="12.75">
      <c r="A49" t="s">
        <v>102</v>
      </c>
      <c r="E49" t="s">
        <v>103</v>
      </c>
    </row>
    <row r="51" spans="2:12" ht="12.75">
      <c r="B51" t="s">
        <v>104</v>
      </c>
      <c r="D51" t="s">
        <v>105</v>
      </c>
      <c r="F51" t="s">
        <v>106</v>
      </c>
      <c r="H51" t="s">
        <v>107</v>
      </c>
      <c r="J51" t="s">
        <v>108</v>
      </c>
      <c r="L51" t="s">
        <v>109</v>
      </c>
    </row>
    <row r="53" ht="12.75">
      <c r="H53" t="s">
        <v>110</v>
      </c>
    </row>
    <row r="54" spans="4:8" ht="12.75">
      <c r="D54" t="s">
        <v>111</v>
      </c>
      <c r="F54" t="s">
        <v>112</v>
      </c>
      <c r="H54" t="s">
        <v>113</v>
      </c>
    </row>
    <row r="55" spans="4:12" ht="12.75">
      <c r="D55" t="s">
        <v>114</v>
      </c>
      <c r="F55" t="s">
        <v>115</v>
      </c>
      <c r="H55" t="s">
        <v>116</v>
      </c>
      <c r="J55" t="s">
        <v>117</v>
      </c>
      <c r="L55" t="s">
        <v>118</v>
      </c>
    </row>
    <row r="56" spans="2:12" ht="12.75">
      <c r="B56" t="s">
        <v>111</v>
      </c>
      <c r="D56" t="s">
        <v>119</v>
      </c>
      <c r="F56" t="s">
        <v>120</v>
      </c>
      <c r="H56" t="s">
        <v>394</v>
      </c>
      <c r="J56" t="s">
        <v>73</v>
      </c>
      <c r="L56" t="s">
        <v>121</v>
      </c>
    </row>
    <row r="57" spans="1:12" ht="12.75">
      <c r="A57" t="s">
        <v>78</v>
      </c>
      <c r="B57" t="s">
        <v>122</v>
      </c>
      <c r="D57" t="s">
        <v>123</v>
      </c>
      <c r="F57" t="s">
        <v>124</v>
      </c>
      <c r="H57" t="s">
        <v>125</v>
      </c>
      <c r="J57" t="s">
        <v>79</v>
      </c>
      <c r="L57" t="s">
        <v>126</v>
      </c>
    </row>
    <row r="59" spans="1:12" ht="12.75">
      <c r="A59" t="s">
        <v>84</v>
      </c>
      <c r="B59" s="2">
        <v>12885648115</v>
      </c>
      <c r="C59" s="2"/>
      <c r="D59" s="2">
        <v>12454052911</v>
      </c>
      <c r="E59" s="2"/>
      <c r="F59" s="2">
        <v>0</v>
      </c>
      <c r="G59" s="2"/>
      <c r="H59" s="2">
        <v>12454052911</v>
      </c>
      <c r="I59" s="2"/>
      <c r="J59" s="2">
        <v>12288272910</v>
      </c>
      <c r="L59">
        <v>1.01349</v>
      </c>
    </row>
    <row r="60" spans="1:12" ht="12.75">
      <c r="A60" t="s">
        <v>85</v>
      </c>
      <c r="B60" s="2">
        <v>39003579670</v>
      </c>
      <c r="C60" s="2"/>
      <c r="D60" s="2">
        <v>36682080821</v>
      </c>
      <c r="E60" s="2"/>
      <c r="F60" s="2">
        <v>0</v>
      </c>
      <c r="G60" s="2"/>
      <c r="H60" s="2">
        <v>36682080821</v>
      </c>
      <c r="I60" s="2"/>
      <c r="J60" s="2">
        <v>36257083275</v>
      </c>
      <c r="L60">
        <v>1.01172</v>
      </c>
    </row>
    <row r="61" spans="1:12" ht="12.75">
      <c r="A61" t="s">
        <v>86</v>
      </c>
      <c r="B61" s="2">
        <v>2688589873.45</v>
      </c>
      <c r="C61" s="2"/>
      <c r="D61" s="2">
        <v>2596953763</v>
      </c>
      <c r="E61" s="2"/>
      <c r="F61" s="2">
        <v>5548032524.7</v>
      </c>
      <c r="G61" s="2"/>
      <c r="H61" s="2">
        <v>8144986288</v>
      </c>
      <c r="I61" s="2"/>
      <c r="J61" s="2">
        <v>7488678496</v>
      </c>
      <c r="L61">
        <v>1.08764</v>
      </c>
    </row>
    <row r="62" spans="1:12" ht="12.75">
      <c r="A62" t="s">
        <v>87</v>
      </c>
      <c r="B62" s="2">
        <v>50735312140</v>
      </c>
      <c r="C62" s="2"/>
      <c r="D62" s="2">
        <v>47747286924</v>
      </c>
      <c r="E62" s="2"/>
      <c r="F62" s="2">
        <v>0</v>
      </c>
      <c r="G62" s="2"/>
      <c r="H62" s="2">
        <v>47747286924</v>
      </c>
      <c r="I62" s="2"/>
      <c r="J62" s="2">
        <v>47380964908</v>
      </c>
      <c r="L62">
        <v>1.00773</v>
      </c>
    </row>
    <row r="66" spans="1:6" ht="12.75">
      <c r="A66" t="s">
        <v>127</v>
      </c>
      <c r="F66" t="s">
        <v>128</v>
      </c>
    </row>
    <row r="67" ht="12.75">
      <c r="A67" t="s">
        <v>491</v>
      </c>
    </row>
    <row r="69" spans="2:10" ht="12.75">
      <c r="B69" t="s">
        <v>129</v>
      </c>
      <c r="F69" t="s">
        <v>130</v>
      </c>
      <c r="J69" t="s">
        <v>131</v>
      </c>
    </row>
    <row r="71" ht="12.75">
      <c r="F71" t="s">
        <v>132</v>
      </c>
    </row>
    <row r="72" ht="12.75">
      <c r="F72" t="s">
        <v>133</v>
      </c>
    </row>
    <row r="73" ht="12.75">
      <c r="F73" t="s">
        <v>134</v>
      </c>
    </row>
    <row r="74" spans="6:10" ht="12.75">
      <c r="F74" t="s">
        <v>135</v>
      </c>
      <c r="J74" t="s">
        <v>136</v>
      </c>
    </row>
    <row r="75" spans="1:10" ht="12.75">
      <c r="A75" t="s">
        <v>78</v>
      </c>
      <c r="B75" t="s">
        <v>132</v>
      </c>
      <c r="F75" t="s">
        <v>137</v>
      </c>
      <c r="J75" t="s">
        <v>138</v>
      </c>
    </row>
    <row r="77" spans="1:10" ht="12.75">
      <c r="A77" t="s">
        <v>84</v>
      </c>
      <c r="B77" s="4">
        <v>14.9791</v>
      </c>
      <c r="C77" s="4"/>
      <c r="D77" s="4"/>
      <c r="E77" s="4"/>
      <c r="F77" s="4">
        <v>15.1812</v>
      </c>
      <c r="J77">
        <v>14.9461</v>
      </c>
    </row>
    <row r="78" spans="1:10" ht="12.75">
      <c r="A78" t="s">
        <v>85</v>
      </c>
      <c r="B78" s="4">
        <v>35.5698</v>
      </c>
      <c r="C78" s="4"/>
      <c r="D78" s="4"/>
      <c r="E78" s="4"/>
      <c r="F78" s="4">
        <v>35.9867</v>
      </c>
      <c r="J78">
        <v>35.4295</v>
      </c>
    </row>
    <row r="79" spans="1:10" ht="12.75">
      <c r="A79" t="s">
        <v>86</v>
      </c>
      <c r="B79" s="4">
        <v>7.150326</v>
      </c>
      <c r="C79" s="4"/>
      <c r="D79" s="4"/>
      <c r="E79" s="4"/>
      <c r="F79" s="4">
        <v>7.777</v>
      </c>
      <c r="J79">
        <v>7.6566</v>
      </c>
    </row>
    <row r="80" spans="1:10" ht="12.75">
      <c r="A80" t="s">
        <v>87</v>
      </c>
      <c r="B80" s="4">
        <v>42.300774000000004</v>
      </c>
      <c r="C80" s="4"/>
      <c r="D80" s="4"/>
      <c r="E80" s="4"/>
      <c r="F80" s="4">
        <v>42.6278</v>
      </c>
      <c r="J80">
        <v>41.9678</v>
      </c>
    </row>
    <row r="81" spans="2:6" ht="12.75">
      <c r="B81" s="4"/>
      <c r="C81" s="4"/>
      <c r="D81" s="4"/>
      <c r="E81" s="4"/>
      <c r="F81" s="4"/>
    </row>
    <row r="82" spans="1:10" ht="12.75">
      <c r="A82" t="s">
        <v>139</v>
      </c>
      <c r="B82" s="4">
        <v>100</v>
      </c>
      <c r="C82" s="4"/>
      <c r="D82" s="4"/>
      <c r="E82" s="4"/>
      <c r="F82" s="4">
        <v>101.5727</v>
      </c>
      <c r="J82">
        <v>100</v>
      </c>
    </row>
    <row r="85" ht="12.75">
      <c r="A85" t="s">
        <v>140</v>
      </c>
    </row>
    <row r="86" spans="1:8" ht="12.75">
      <c r="A86" t="s">
        <v>141</v>
      </c>
      <c r="H86" t="s">
        <v>142</v>
      </c>
    </row>
    <row r="87" ht="12.75">
      <c r="A87" t="s">
        <v>143</v>
      </c>
    </row>
    <row r="88" spans="1:8" ht="12.75">
      <c r="A88" t="s">
        <v>144</v>
      </c>
      <c r="H88" t="s">
        <v>145</v>
      </c>
    </row>
    <row r="89" ht="12.75">
      <c r="A89" t="s">
        <v>146</v>
      </c>
    </row>
    <row r="90" spans="1:9" ht="12.75">
      <c r="A90" t="s">
        <v>147</v>
      </c>
      <c r="I90" t="s">
        <v>148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workbookViewId="0" topLeftCell="A63">
      <selection activeCell="F1" sqref="F1:F16384"/>
    </sheetView>
  </sheetViews>
  <sheetFormatPr defaultColWidth="9.140625" defaultRowHeight="12.75"/>
  <cols>
    <col min="3" max="3" width="15.57421875" style="0" bestFit="1" customWidth="1"/>
    <col min="5" max="5" width="13.8515625" style="0" bestFit="1" customWidth="1"/>
    <col min="7" max="7" width="8.8515625" style="0" bestFit="1" customWidth="1"/>
    <col min="9" max="9" width="15.8515625" style="0" bestFit="1" customWidth="1"/>
    <col min="11" max="11" width="15.8515625" style="0" bestFit="1" customWidth="1"/>
    <col min="13" max="13" width="15.8515625" style="0" bestFit="1" customWidth="1"/>
  </cols>
  <sheetData>
    <row r="1" spans="1:15" ht="12.75">
      <c r="A1" s="18" t="s">
        <v>149</v>
      </c>
      <c r="B1" s="19"/>
      <c r="C1" s="20"/>
      <c r="D1" s="5"/>
      <c r="E1" s="5"/>
      <c r="F1" s="5"/>
      <c r="G1" s="5"/>
      <c r="H1" s="5"/>
      <c r="I1" s="5"/>
      <c r="J1" s="5"/>
      <c r="K1" s="5"/>
      <c r="L1" s="5"/>
      <c r="M1" s="6" t="s">
        <v>474</v>
      </c>
      <c r="N1" s="5"/>
      <c r="O1" s="5"/>
    </row>
    <row r="2" spans="1:15" ht="12.75" customHeight="1">
      <c r="A2" s="5"/>
      <c r="B2" s="5"/>
      <c r="C2" s="5"/>
      <c r="D2" s="5"/>
      <c r="E2" s="5"/>
      <c r="F2" s="5"/>
      <c r="G2" s="21" t="s">
        <v>48</v>
      </c>
      <c r="H2" s="22"/>
      <c r="I2" s="22"/>
      <c r="J2" s="22"/>
      <c r="K2" s="23"/>
      <c r="L2" s="5"/>
      <c r="M2" s="5"/>
      <c r="N2" s="5"/>
      <c r="O2" s="5"/>
    </row>
    <row r="3" spans="1:15" ht="25.5" customHeight="1">
      <c r="A3" s="5"/>
      <c r="B3" s="5"/>
      <c r="C3" s="5"/>
      <c r="D3" s="5"/>
      <c r="E3" s="5"/>
      <c r="F3" s="5"/>
      <c r="G3" s="21" t="s">
        <v>49</v>
      </c>
      <c r="H3" s="22"/>
      <c r="I3" s="22"/>
      <c r="J3" s="22"/>
      <c r="K3" s="23"/>
      <c r="L3" s="5"/>
      <c r="M3" s="5"/>
      <c r="N3" s="5"/>
      <c r="O3" s="5"/>
    </row>
    <row r="4" spans="1:15" ht="12.75" customHeight="1">
      <c r="A4" s="5"/>
      <c r="B4" s="5"/>
      <c r="C4" s="5"/>
      <c r="D4" s="5"/>
      <c r="E4" s="5"/>
      <c r="F4" s="5"/>
      <c r="G4" s="21" t="s">
        <v>50</v>
      </c>
      <c r="H4" s="22"/>
      <c r="I4" s="22"/>
      <c r="J4" s="22"/>
      <c r="K4" s="23"/>
      <c r="L4" s="5"/>
      <c r="M4" s="5"/>
      <c r="N4" s="5"/>
      <c r="O4" s="5"/>
    </row>
    <row r="5" spans="1:15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5.5" customHeight="1">
      <c r="A6" s="5"/>
      <c r="B6" s="5"/>
      <c r="C6" s="5"/>
      <c r="D6" s="5"/>
      <c r="E6" s="5"/>
      <c r="F6" s="5"/>
      <c r="G6" s="21" t="s">
        <v>150</v>
      </c>
      <c r="H6" s="22"/>
      <c r="I6" s="22"/>
      <c r="J6" s="22"/>
      <c r="K6" s="23"/>
      <c r="L6" s="5"/>
      <c r="M6" s="5"/>
      <c r="N6" s="5"/>
      <c r="O6" s="5"/>
    </row>
    <row r="7" spans="1:15" ht="25.5" customHeight="1">
      <c r="A7" s="5"/>
      <c r="B7" s="5"/>
      <c r="C7" s="5"/>
      <c r="D7" s="5"/>
      <c r="E7" s="5"/>
      <c r="F7" s="5"/>
      <c r="G7" s="21" t="s">
        <v>151</v>
      </c>
      <c r="H7" s="22"/>
      <c r="I7" s="22"/>
      <c r="J7" s="22"/>
      <c r="K7" s="23"/>
      <c r="L7" s="5"/>
      <c r="M7" s="5"/>
      <c r="N7" s="5"/>
      <c r="O7" s="5"/>
    </row>
    <row r="8" spans="1:15" ht="12.75" customHeight="1">
      <c r="A8" s="5"/>
      <c r="B8" s="5"/>
      <c r="C8" s="5"/>
      <c r="D8" s="5"/>
      <c r="E8" s="5"/>
      <c r="F8" s="5"/>
      <c r="G8" s="21" t="s">
        <v>152</v>
      </c>
      <c r="H8" s="22"/>
      <c r="I8" s="22"/>
      <c r="J8" s="22"/>
      <c r="K8" s="23"/>
      <c r="L8" s="5"/>
      <c r="M8" s="5"/>
      <c r="N8" s="5"/>
      <c r="O8" s="5"/>
    </row>
    <row r="9" spans="1:15" ht="12.75" customHeight="1">
      <c r="A9" s="24" t="s">
        <v>153</v>
      </c>
      <c r="B9" s="25"/>
      <c r="C9" s="25"/>
      <c r="D9" s="25"/>
      <c r="E9" s="25"/>
      <c r="F9" s="25"/>
      <c r="G9" s="26"/>
      <c r="H9" s="5"/>
      <c r="I9" s="5"/>
      <c r="J9" s="5"/>
      <c r="K9" s="5"/>
      <c r="L9" s="5"/>
      <c r="M9" s="5"/>
      <c r="N9" s="5"/>
      <c r="O9" s="5"/>
    </row>
    <row r="10" spans="1:15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5.5" customHeight="1">
      <c r="A11" s="24" t="s">
        <v>154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5"/>
      <c r="O11" s="5"/>
    </row>
    <row r="12" spans="1:15" ht="12.75" customHeight="1">
      <c r="A12" s="24" t="s">
        <v>155</v>
      </c>
      <c r="B12" s="25"/>
      <c r="C12" s="25"/>
      <c r="D12" s="25"/>
      <c r="E12" s="25"/>
      <c r="F12" s="25"/>
      <c r="G12" s="26"/>
      <c r="H12" s="5"/>
      <c r="I12" s="5"/>
      <c r="J12" s="5"/>
      <c r="K12" s="5"/>
      <c r="L12" s="5"/>
      <c r="M12" s="5"/>
      <c r="N12" s="5"/>
      <c r="O12" s="5"/>
    </row>
    <row r="13" spans="1:15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 customHeight="1">
      <c r="A14" s="24" t="s">
        <v>58</v>
      </c>
      <c r="B14" s="26"/>
      <c r="C14" s="5"/>
      <c r="D14" s="5"/>
      <c r="E14" s="5"/>
      <c r="F14" s="5"/>
      <c r="G14" s="24" t="s">
        <v>156</v>
      </c>
      <c r="H14" s="25"/>
      <c r="I14" s="25"/>
      <c r="J14" s="25"/>
      <c r="K14" s="26"/>
      <c r="L14" s="5"/>
      <c r="M14" s="5"/>
      <c r="N14" s="5"/>
      <c r="O14" s="5"/>
    </row>
    <row r="15" spans="1:15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5"/>
      <c r="B16" s="5"/>
      <c r="C16" s="7" t="s">
        <v>61</v>
      </c>
      <c r="D16" s="5"/>
      <c r="E16" s="5"/>
      <c r="F16" s="5"/>
      <c r="G16" s="5"/>
      <c r="H16" s="5"/>
      <c r="I16" s="7" t="s">
        <v>62</v>
      </c>
      <c r="J16" s="5"/>
      <c r="K16" s="5"/>
      <c r="L16" s="5"/>
      <c r="M16" s="7" t="s">
        <v>63</v>
      </c>
      <c r="N16" s="5"/>
      <c r="O16" s="5"/>
    </row>
    <row r="17" spans="1:15" ht="25.5">
      <c r="A17" s="5"/>
      <c r="B17" s="5"/>
      <c r="C17" s="7" t="s">
        <v>157</v>
      </c>
      <c r="D17" s="5"/>
      <c r="E17" s="5"/>
      <c r="F17" s="5"/>
      <c r="G17" s="5"/>
      <c r="H17" s="5"/>
      <c r="I17" s="7" t="s">
        <v>158</v>
      </c>
      <c r="J17" s="5"/>
      <c r="K17" s="5"/>
      <c r="L17" s="5"/>
      <c r="M17" s="7" t="s">
        <v>159</v>
      </c>
      <c r="N17" s="5"/>
      <c r="O17" s="5"/>
    </row>
    <row r="18" spans="1:15" ht="12.75">
      <c r="A18" s="7" t="s">
        <v>78</v>
      </c>
      <c r="B18" s="5"/>
      <c r="C18" s="7" t="s">
        <v>160</v>
      </c>
      <c r="D18" s="5"/>
      <c r="E18" s="5"/>
      <c r="F18" s="5"/>
      <c r="G18" s="5"/>
      <c r="H18" s="5"/>
      <c r="I18" s="7" t="s">
        <v>161</v>
      </c>
      <c r="J18" s="5"/>
      <c r="K18" s="5"/>
      <c r="L18" s="5"/>
      <c r="M18" s="7" t="s">
        <v>162</v>
      </c>
      <c r="N18" s="5"/>
      <c r="O18" s="5"/>
    </row>
    <row r="19" spans="1:15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7">
        <v>1</v>
      </c>
      <c r="B20" s="5"/>
      <c r="C20" s="8">
        <v>7995107684</v>
      </c>
      <c r="D20" s="5"/>
      <c r="E20" s="5"/>
      <c r="F20" s="5"/>
      <c r="G20" s="5"/>
      <c r="H20" s="5"/>
      <c r="I20" s="15">
        <v>9.1</v>
      </c>
      <c r="J20" s="5"/>
      <c r="K20" s="5"/>
      <c r="L20" s="5"/>
      <c r="M20" s="12">
        <f>(C20/(I20/100))</f>
        <v>87858326197.8022</v>
      </c>
      <c r="N20" s="5"/>
      <c r="O20" s="5"/>
    </row>
    <row r="21" spans="1:15" ht="12.75">
      <c r="A21" s="7">
        <v>2</v>
      </c>
      <c r="B21" s="5"/>
      <c r="C21" s="8">
        <v>19169173444</v>
      </c>
      <c r="D21" s="5"/>
      <c r="E21" s="5"/>
      <c r="F21" s="5"/>
      <c r="G21" s="5"/>
      <c r="H21" s="5"/>
      <c r="I21" s="15">
        <v>45.84</v>
      </c>
      <c r="J21" s="5"/>
      <c r="K21" s="5"/>
      <c r="L21" s="5"/>
      <c r="M21" s="12">
        <f>(C21/(I21/100))</f>
        <v>41817568595.113434</v>
      </c>
      <c r="N21" s="5"/>
      <c r="O21" s="5"/>
    </row>
    <row r="22" spans="1:15" ht="12.75">
      <c r="A22" s="7">
        <v>3</v>
      </c>
      <c r="B22" s="5"/>
      <c r="C22" s="8">
        <v>7366591774</v>
      </c>
      <c r="D22" s="5"/>
      <c r="E22" s="5"/>
      <c r="F22" s="5"/>
      <c r="G22" s="5"/>
      <c r="H22" s="5"/>
      <c r="I22" s="15">
        <v>37.98</v>
      </c>
      <c r="J22" s="5"/>
      <c r="K22" s="5"/>
      <c r="L22" s="5"/>
      <c r="M22" s="12">
        <f>(C22/(I22/100))</f>
        <v>19395976234.860455</v>
      </c>
      <c r="N22" s="5"/>
      <c r="O22" s="5"/>
    </row>
    <row r="23" spans="1:15" ht="12.75">
      <c r="A23" s="7">
        <v>4</v>
      </c>
      <c r="B23" s="5"/>
      <c r="C23" s="8">
        <v>35523026877</v>
      </c>
      <c r="D23" s="5"/>
      <c r="E23" s="5"/>
      <c r="F23" s="5"/>
      <c r="G23" s="5"/>
      <c r="H23" s="5"/>
      <c r="I23" s="15">
        <v>39.69</v>
      </c>
      <c r="J23" s="5"/>
      <c r="K23" s="5"/>
      <c r="L23" s="5"/>
      <c r="M23" s="12">
        <f>(C23/(I23/100))</f>
        <v>89501201504.15723</v>
      </c>
      <c r="N23" s="5"/>
      <c r="O23" s="5"/>
    </row>
    <row r="24" spans="1:15" ht="12.75">
      <c r="A24" s="5"/>
      <c r="B24" s="5"/>
      <c r="C24" s="8"/>
      <c r="D24" s="5"/>
      <c r="E24" s="5"/>
      <c r="F24" s="5"/>
      <c r="G24" s="5"/>
      <c r="H24" s="5"/>
      <c r="I24" s="5"/>
      <c r="J24" s="5"/>
      <c r="K24" s="5"/>
      <c r="L24" s="5"/>
      <c r="M24" s="12"/>
      <c r="N24" s="5"/>
      <c r="O24" s="5"/>
    </row>
    <row r="25" spans="1:15" ht="12.75">
      <c r="A25" s="7" t="s">
        <v>139</v>
      </c>
      <c r="B25" s="5"/>
      <c r="C25" s="11">
        <f>SUM(C20:C23)</f>
        <v>70053899779</v>
      </c>
      <c r="D25" s="5"/>
      <c r="E25" s="5"/>
      <c r="F25" s="5"/>
      <c r="G25" s="5"/>
      <c r="H25" s="5"/>
      <c r="I25" s="5"/>
      <c r="J25" s="5"/>
      <c r="K25" s="5"/>
      <c r="L25" s="5"/>
      <c r="M25" s="13">
        <f>SUM(M20:M23)</f>
        <v>238573072531.93332</v>
      </c>
      <c r="N25" s="5"/>
      <c r="O25" s="5"/>
    </row>
    <row r="26" spans="1:15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 customHeight="1">
      <c r="A27" s="24" t="s">
        <v>102</v>
      </c>
      <c r="B27" s="25"/>
      <c r="C27" s="26"/>
      <c r="D27" s="5"/>
      <c r="E27" s="5"/>
      <c r="F27" s="5"/>
      <c r="G27" s="24" t="s">
        <v>163</v>
      </c>
      <c r="H27" s="25"/>
      <c r="I27" s="25"/>
      <c r="J27" s="25"/>
      <c r="K27" s="26"/>
      <c r="L27" s="5"/>
      <c r="M27" s="5"/>
      <c r="N27" s="5"/>
      <c r="O27" s="5"/>
    </row>
    <row r="28" spans="1:1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5"/>
      <c r="B29" s="5"/>
      <c r="C29" s="7" t="s">
        <v>64</v>
      </c>
      <c r="D29" s="5"/>
      <c r="E29" s="7" t="s">
        <v>65</v>
      </c>
      <c r="F29" s="5"/>
      <c r="G29" s="7" t="s">
        <v>88</v>
      </c>
      <c r="H29" s="5"/>
      <c r="I29" s="7" t="s">
        <v>89</v>
      </c>
      <c r="J29" s="5"/>
      <c r="K29" s="7" t="s">
        <v>90</v>
      </c>
      <c r="L29" s="5"/>
      <c r="M29" s="7" t="s">
        <v>91</v>
      </c>
      <c r="N29" s="5"/>
      <c r="O29" s="5"/>
    </row>
    <row r="30" spans="1:15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5.5">
      <c r="A31" s="7" t="s">
        <v>78</v>
      </c>
      <c r="B31" s="5"/>
      <c r="C31" s="7" t="s">
        <v>164</v>
      </c>
      <c r="D31" s="5"/>
      <c r="E31" s="7" t="s">
        <v>164</v>
      </c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25.5">
      <c r="A32" s="5"/>
      <c r="B32" s="5"/>
      <c r="C32" s="7" t="s">
        <v>160</v>
      </c>
      <c r="D32" s="5"/>
      <c r="E32" s="7" t="s">
        <v>165</v>
      </c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38.25">
      <c r="A33" s="5"/>
      <c r="B33" s="5"/>
      <c r="C33" s="7" t="s">
        <v>166</v>
      </c>
      <c r="D33" s="5"/>
      <c r="E33" s="7" t="s">
        <v>166</v>
      </c>
      <c r="F33" s="5"/>
      <c r="G33" s="7" t="s">
        <v>167</v>
      </c>
      <c r="H33" s="5"/>
      <c r="I33" s="5"/>
      <c r="J33" s="5"/>
      <c r="K33" s="5"/>
      <c r="L33" s="5"/>
      <c r="M33" s="5"/>
      <c r="N33" s="5"/>
      <c r="O33" s="5"/>
    </row>
    <row r="34" spans="1:15" ht="38.25">
      <c r="A34" s="5"/>
      <c r="B34" s="5"/>
      <c r="C34" s="7" t="s">
        <v>168</v>
      </c>
      <c r="D34" s="5"/>
      <c r="E34" s="7" t="s">
        <v>168</v>
      </c>
      <c r="F34" s="5"/>
      <c r="G34" s="7" t="s">
        <v>124</v>
      </c>
      <c r="H34" s="5"/>
      <c r="I34" s="7" t="s">
        <v>169</v>
      </c>
      <c r="J34" s="5"/>
      <c r="K34" s="7" t="s">
        <v>170</v>
      </c>
      <c r="L34" s="5"/>
      <c r="M34" s="5"/>
      <c r="N34" s="5"/>
      <c r="O34" s="5"/>
    </row>
    <row r="35" spans="1:15" ht="25.5">
      <c r="A35" s="5"/>
      <c r="B35" s="5"/>
      <c r="C35" s="7" t="s">
        <v>171</v>
      </c>
      <c r="D35" s="5"/>
      <c r="E35" s="7" t="s">
        <v>171</v>
      </c>
      <c r="F35" s="5"/>
      <c r="G35" s="7" t="s">
        <v>172</v>
      </c>
      <c r="H35" s="5"/>
      <c r="I35" s="7" t="s">
        <v>173</v>
      </c>
      <c r="J35" s="5"/>
      <c r="K35" s="7" t="s">
        <v>174</v>
      </c>
      <c r="L35" s="5"/>
      <c r="M35" s="7" t="s">
        <v>175</v>
      </c>
      <c r="N35" s="5"/>
      <c r="O35" s="5"/>
    </row>
    <row r="36" spans="1:15" ht="38.25">
      <c r="A36" s="5"/>
      <c r="B36" s="5"/>
      <c r="C36" s="7" t="s">
        <v>176</v>
      </c>
      <c r="D36" s="5"/>
      <c r="E36" s="7" t="s">
        <v>177</v>
      </c>
      <c r="F36" s="5"/>
      <c r="G36" s="7" t="s">
        <v>178</v>
      </c>
      <c r="H36" s="5"/>
      <c r="I36" s="7" t="s">
        <v>179</v>
      </c>
      <c r="J36" s="5"/>
      <c r="K36" s="7" t="s">
        <v>180</v>
      </c>
      <c r="L36" s="5"/>
      <c r="M36" s="7" t="s">
        <v>181</v>
      </c>
      <c r="N36" s="5"/>
      <c r="O36" s="5"/>
    </row>
    <row r="37" spans="1:15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7">
        <v>1</v>
      </c>
      <c r="B38" s="5"/>
      <c r="C38" s="12">
        <v>19354077</v>
      </c>
      <c r="D38" s="12"/>
      <c r="E38" s="12">
        <v>228360245</v>
      </c>
      <c r="F38" s="5"/>
      <c r="G38" s="5">
        <v>1.0149</v>
      </c>
      <c r="H38" s="5"/>
      <c r="I38" s="5">
        <f>((E38/G38-C38)/C20)+1</f>
        <v>1.0257224245653729</v>
      </c>
      <c r="J38" s="5"/>
      <c r="K38" s="12">
        <f>(I38*M20)</f>
        <v>90118255365.8651</v>
      </c>
      <c r="L38" s="5"/>
      <c r="M38" s="5">
        <v>37.564</v>
      </c>
      <c r="N38" s="5"/>
      <c r="O38" s="5"/>
    </row>
    <row r="39" spans="1:15" ht="12.75">
      <c r="A39" s="7">
        <v>2</v>
      </c>
      <c r="B39" s="5"/>
      <c r="C39" s="12">
        <v>237975755</v>
      </c>
      <c r="D39" s="12"/>
      <c r="E39" s="12">
        <v>329398302</v>
      </c>
      <c r="F39" s="5"/>
      <c r="G39" s="5">
        <v>1.0932</v>
      </c>
      <c r="H39" s="5"/>
      <c r="I39" s="5">
        <f>((E39/G39-C39)/C21)+1</f>
        <v>1.0033042596101411</v>
      </c>
      <c r="J39" s="5"/>
      <c r="K39" s="12">
        <f>(I39*M21)</f>
        <v>41955744698.01657</v>
      </c>
      <c r="L39" s="5"/>
      <c r="M39" s="5">
        <v>17.4884</v>
      </c>
      <c r="N39" s="5"/>
      <c r="O39" s="5"/>
    </row>
    <row r="40" spans="1:15" ht="12.75">
      <c r="A40" s="7">
        <v>3</v>
      </c>
      <c r="B40" s="5"/>
      <c r="C40" s="12">
        <v>1368298335</v>
      </c>
      <c r="D40" s="12"/>
      <c r="E40" s="12">
        <v>0</v>
      </c>
      <c r="F40" s="5"/>
      <c r="G40" s="5">
        <v>0.9738</v>
      </c>
      <c r="H40" s="5"/>
      <c r="I40" s="5">
        <f>((E40/G40-C40)/C22)+1</f>
        <v>0.8142562562202323</v>
      </c>
      <c r="J40" s="5"/>
      <c r="K40" s="12">
        <f>(I40*M22)</f>
        <v>15793294994.734072</v>
      </c>
      <c r="L40" s="5"/>
      <c r="M40" s="5">
        <v>6.5831</v>
      </c>
      <c r="N40" s="5"/>
      <c r="O40" s="5"/>
    </row>
    <row r="41" spans="1:15" ht="12.75">
      <c r="A41" s="7">
        <v>4</v>
      </c>
      <c r="B41" s="5"/>
      <c r="C41" s="12">
        <v>419700459</v>
      </c>
      <c r="D41" s="12"/>
      <c r="E41" s="12">
        <v>1581850826</v>
      </c>
      <c r="F41" s="5"/>
      <c r="G41" s="5">
        <v>1.1086</v>
      </c>
      <c r="H41" s="5"/>
      <c r="I41" s="5">
        <f>((E41/G41-C41)/C23)+1</f>
        <v>1.0283531597814994</v>
      </c>
      <c r="J41" s="5"/>
      <c r="K41" s="12">
        <f>(I41*M23)</f>
        <v>92038843371.04077</v>
      </c>
      <c r="L41" s="5"/>
      <c r="M41" s="5">
        <v>38.3645</v>
      </c>
      <c r="N41" s="5"/>
      <c r="O41" s="5"/>
    </row>
    <row r="42" spans="1:15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12"/>
      <c r="L42" s="5"/>
      <c r="M42" s="5"/>
      <c r="N42" s="5"/>
      <c r="O42" s="5"/>
    </row>
    <row r="43" spans="1:15" ht="12.75">
      <c r="A43" s="7" t="s">
        <v>139</v>
      </c>
      <c r="B43" s="5"/>
      <c r="C43" s="5"/>
      <c r="D43" s="5"/>
      <c r="E43" s="5"/>
      <c r="F43" s="5"/>
      <c r="G43" s="5"/>
      <c r="H43" s="5"/>
      <c r="I43" s="5"/>
      <c r="J43" s="5"/>
      <c r="K43" s="13">
        <f>SUM(K38:K41)</f>
        <v>239906138429.65652</v>
      </c>
      <c r="L43" s="5"/>
      <c r="M43" s="5"/>
      <c r="N43" s="5"/>
      <c r="O43" s="5"/>
    </row>
    <row r="44" spans="1:15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1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18" t="s">
        <v>149</v>
      </c>
      <c r="B46" s="19"/>
      <c r="C46" s="20"/>
      <c r="D46" s="5"/>
      <c r="E46" s="5"/>
      <c r="F46" s="5"/>
      <c r="G46" s="5"/>
      <c r="H46" s="5"/>
      <c r="I46" s="5"/>
      <c r="J46" s="5"/>
      <c r="K46" s="5"/>
      <c r="L46" s="5"/>
      <c r="M46" s="6" t="s">
        <v>474</v>
      </c>
      <c r="N46" s="5"/>
      <c r="O46" s="5"/>
    </row>
    <row r="47" spans="1:15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 customHeight="1">
      <c r="A48" s="24" t="s">
        <v>127</v>
      </c>
      <c r="B48" s="25"/>
      <c r="C48" s="26"/>
      <c r="D48" s="5"/>
      <c r="E48" s="5"/>
      <c r="F48" s="5"/>
      <c r="G48" s="24" t="s">
        <v>182</v>
      </c>
      <c r="H48" s="25"/>
      <c r="I48" s="25"/>
      <c r="J48" s="25"/>
      <c r="K48" s="26"/>
      <c r="L48" s="5"/>
      <c r="M48" s="5"/>
      <c r="N48" s="5"/>
      <c r="O48" s="5"/>
    </row>
    <row r="49" spans="1:15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5"/>
      <c r="B51" s="5"/>
      <c r="C51" s="7" t="s">
        <v>104</v>
      </c>
      <c r="D51" s="5"/>
      <c r="E51" s="7" t="s">
        <v>105</v>
      </c>
      <c r="F51" s="5"/>
      <c r="G51" s="5"/>
      <c r="H51" s="5"/>
      <c r="I51" s="7" t="s">
        <v>106</v>
      </c>
      <c r="J51" s="5"/>
      <c r="K51" s="5"/>
      <c r="L51" s="5"/>
      <c r="M51" s="7" t="s">
        <v>107</v>
      </c>
      <c r="N51" s="5"/>
      <c r="O51" s="5"/>
    </row>
    <row r="52" spans="1:15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25.5">
      <c r="A53" s="5"/>
      <c r="B53" s="5"/>
      <c r="C53" s="7" t="s">
        <v>183</v>
      </c>
      <c r="D53" s="5"/>
      <c r="E53" s="27" t="s">
        <v>184</v>
      </c>
      <c r="F53" s="28"/>
      <c r="G53" s="5"/>
      <c r="H53" s="5"/>
      <c r="I53" s="27" t="s">
        <v>159</v>
      </c>
      <c r="J53" s="28"/>
      <c r="K53" s="5"/>
      <c r="L53" s="5"/>
      <c r="M53" s="7" t="s">
        <v>185</v>
      </c>
      <c r="N53" s="5"/>
      <c r="O53" s="5"/>
    </row>
    <row r="54" spans="1:15" ht="12.75">
      <c r="A54" s="7" t="s">
        <v>78</v>
      </c>
      <c r="B54" s="5"/>
      <c r="C54" s="7" t="s">
        <v>160</v>
      </c>
      <c r="D54" s="5"/>
      <c r="E54" s="7" t="s">
        <v>186</v>
      </c>
      <c r="F54" s="5"/>
      <c r="G54" s="5"/>
      <c r="H54" s="5"/>
      <c r="I54" s="7" t="s">
        <v>187</v>
      </c>
      <c r="J54" s="5"/>
      <c r="K54" s="5"/>
      <c r="L54" s="5"/>
      <c r="M54" s="7" t="s">
        <v>188</v>
      </c>
      <c r="N54" s="5"/>
      <c r="O54" s="5"/>
    </row>
    <row r="55" spans="1:15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7">
        <v>1</v>
      </c>
      <c r="B56" s="5"/>
      <c r="C56" s="8">
        <v>12288272910</v>
      </c>
      <c r="D56" s="5"/>
      <c r="E56" s="15">
        <v>4.62</v>
      </c>
      <c r="F56" s="5"/>
      <c r="G56" s="5"/>
      <c r="H56" s="5"/>
      <c r="I56" s="12">
        <f>ROUND((C56/(+E56/100)),0)</f>
        <v>265979933117</v>
      </c>
      <c r="J56" s="5"/>
      <c r="K56" s="5"/>
      <c r="L56" s="5"/>
      <c r="M56" s="5">
        <f>ROUND((I56/I$61)*100,4)</f>
        <v>53.0724</v>
      </c>
      <c r="N56" s="5"/>
      <c r="O56" s="5"/>
    </row>
    <row r="57" spans="1:15" ht="12.75">
      <c r="A57" s="7">
        <v>2</v>
      </c>
      <c r="B57" s="5"/>
      <c r="C57" s="8">
        <v>36257083275</v>
      </c>
      <c r="D57" s="5"/>
      <c r="E57" s="15">
        <v>35.16</v>
      </c>
      <c r="F57" s="5"/>
      <c r="G57" s="5"/>
      <c r="H57" s="5"/>
      <c r="I57" s="12">
        <f>ROUND((C57/(+E57/100)),0)</f>
        <v>103120259599</v>
      </c>
      <c r="J57" s="5"/>
      <c r="K57" s="5"/>
      <c r="L57" s="5"/>
      <c r="M57" s="5">
        <f>ROUND((I57/I$61)*100,4)</f>
        <v>20.5761</v>
      </c>
      <c r="N57" s="5"/>
      <c r="O57" s="5"/>
    </row>
    <row r="58" spans="1:15" ht="12.75">
      <c r="A58" s="7">
        <v>3</v>
      </c>
      <c r="B58" s="5"/>
      <c r="C58" s="8">
        <v>7488678496</v>
      </c>
      <c r="D58" s="5"/>
      <c r="E58" s="15">
        <v>45</v>
      </c>
      <c r="F58" s="5"/>
      <c r="G58" s="5"/>
      <c r="H58" s="5"/>
      <c r="I58" s="12">
        <f>ROUND((C58/(+E58/100)),0)</f>
        <v>16641507769</v>
      </c>
      <c r="J58" s="5"/>
      <c r="K58" s="5"/>
      <c r="L58" s="5"/>
      <c r="M58" s="5">
        <f>ROUND((I58/I$61)*100,4)</f>
        <v>3.3206</v>
      </c>
      <c r="N58" s="5"/>
      <c r="O58" s="5"/>
    </row>
    <row r="59" spans="1:15" ht="12.75">
      <c r="A59" s="7">
        <v>4</v>
      </c>
      <c r="B59" s="5"/>
      <c r="C59" s="8">
        <v>47380964908</v>
      </c>
      <c r="D59" s="5"/>
      <c r="E59" s="15">
        <v>41.05</v>
      </c>
      <c r="F59" s="5"/>
      <c r="G59" s="5"/>
      <c r="H59" s="5"/>
      <c r="I59" s="12">
        <f>ROUND((C59/(+E59/100)),0)</f>
        <v>115422569812</v>
      </c>
      <c r="J59" s="5"/>
      <c r="K59" s="5"/>
      <c r="L59" s="5"/>
      <c r="M59" s="5">
        <f>ROUND((I59/I$61)*100,4)</f>
        <v>23.0309</v>
      </c>
      <c r="N59" s="5"/>
      <c r="O59" s="5"/>
    </row>
    <row r="60" spans="1:15" ht="12.75">
      <c r="A60" s="5"/>
      <c r="B60" s="5"/>
      <c r="C60" s="8"/>
      <c r="D60" s="5"/>
      <c r="E60" s="5"/>
      <c r="F60" s="5"/>
      <c r="G60" s="5"/>
      <c r="H60" s="5"/>
      <c r="I60" s="12"/>
      <c r="J60" s="5"/>
      <c r="K60" s="5"/>
      <c r="L60" s="5"/>
      <c r="M60" s="5"/>
      <c r="N60" s="5"/>
      <c r="O60" s="5"/>
    </row>
    <row r="61" spans="1:15" ht="12.75">
      <c r="A61" s="7" t="s">
        <v>139</v>
      </c>
      <c r="B61" s="5"/>
      <c r="C61" s="11">
        <f>SUM(C56:C59)</f>
        <v>103414999589</v>
      </c>
      <c r="D61" s="5"/>
      <c r="E61" s="5"/>
      <c r="F61" s="5"/>
      <c r="G61" s="5"/>
      <c r="H61" s="5"/>
      <c r="I61" s="13">
        <f>SUM(I56:I59)</f>
        <v>501164270297</v>
      </c>
      <c r="J61" s="5"/>
      <c r="K61" s="5"/>
      <c r="L61" s="5"/>
      <c r="M61" s="5"/>
      <c r="N61" s="5"/>
      <c r="O61" s="5"/>
    </row>
    <row r="62" spans="1:15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 customHeight="1">
      <c r="A64" s="24" t="s">
        <v>189</v>
      </c>
      <c r="B64" s="25"/>
      <c r="C64" s="26"/>
      <c r="D64" s="5"/>
      <c r="E64" s="5"/>
      <c r="F64" s="5"/>
      <c r="G64" s="24" t="s">
        <v>190</v>
      </c>
      <c r="H64" s="25"/>
      <c r="I64" s="25"/>
      <c r="J64" s="25"/>
      <c r="K64" s="26"/>
      <c r="L64" s="5"/>
      <c r="M64" s="5"/>
      <c r="N64" s="5"/>
      <c r="O64" s="5"/>
    </row>
    <row r="65" spans="1:15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5"/>
      <c r="B67" s="5"/>
      <c r="C67" s="7" t="s">
        <v>108</v>
      </c>
      <c r="D67" s="5"/>
      <c r="E67" s="7" t="s">
        <v>109</v>
      </c>
      <c r="F67" s="5"/>
      <c r="G67" s="7" t="s">
        <v>129</v>
      </c>
      <c r="H67" s="5"/>
      <c r="I67" s="7" t="s">
        <v>130</v>
      </c>
      <c r="J67" s="5"/>
      <c r="K67" s="7" t="s">
        <v>131</v>
      </c>
      <c r="L67" s="5"/>
      <c r="M67" s="7" t="s">
        <v>191</v>
      </c>
      <c r="N67" s="5"/>
      <c r="O67" s="7" t="s">
        <v>192</v>
      </c>
    </row>
    <row r="68" spans="1:15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38.25">
      <c r="A69" s="5"/>
      <c r="B69" s="5"/>
      <c r="C69" s="5"/>
      <c r="D69" s="5"/>
      <c r="E69" s="5"/>
      <c r="F69" s="5"/>
      <c r="G69" s="5"/>
      <c r="H69" s="5"/>
      <c r="I69" s="5"/>
      <c r="J69" s="5"/>
      <c r="K69" s="7" t="s">
        <v>193</v>
      </c>
      <c r="L69" s="5"/>
      <c r="M69" s="5"/>
      <c r="N69" s="5"/>
      <c r="O69" s="5"/>
    </row>
    <row r="70" spans="1:15" ht="38.25">
      <c r="A70" s="5"/>
      <c r="B70" s="5"/>
      <c r="C70" s="5"/>
      <c r="D70" s="5"/>
      <c r="E70" s="5"/>
      <c r="F70" s="5"/>
      <c r="G70" s="7" t="s">
        <v>194</v>
      </c>
      <c r="H70" s="5"/>
      <c r="I70" s="5"/>
      <c r="J70" s="5"/>
      <c r="K70" s="7" t="s">
        <v>195</v>
      </c>
      <c r="L70" s="5"/>
      <c r="M70" s="5"/>
      <c r="N70" s="5"/>
      <c r="O70" s="5"/>
    </row>
    <row r="71" spans="1:15" ht="38.25">
      <c r="A71" s="5"/>
      <c r="B71" s="5"/>
      <c r="C71" s="5"/>
      <c r="D71" s="5"/>
      <c r="E71" s="7" t="s">
        <v>196</v>
      </c>
      <c r="F71" s="5"/>
      <c r="G71" s="7" t="s">
        <v>197</v>
      </c>
      <c r="H71" s="5"/>
      <c r="I71" s="7" t="s">
        <v>198</v>
      </c>
      <c r="J71" s="5"/>
      <c r="K71" s="7" t="s">
        <v>199</v>
      </c>
      <c r="L71" s="5"/>
      <c r="M71" s="7" t="s">
        <v>200</v>
      </c>
      <c r="N71" s="5"/>
      <c r="O71" s="7" t="s">
        <v>201</v>
      </c>
    </row>
    <row r="72" spans="1:15" ht="38.25">
      <c r="A72" s="5"/>
      <c r="B72" s="5"/>
      <c r="C72" s="5"/>
      <c r="D72" s="5"/>
      <c r="E72" s="7" t="s">
        <v>197</v>
      </c>
      <c r="F72" s="5"/>
      <c r="G72" s="7" t="s">
        <v>202</v>
      </c>
      <c r="H72" s="5"/>
      <c r="I72" s="7" t="s">
        <v>203</v>
      </c>
      <c r="J72" s="5"/>
      <c r="K72" s="7" t="s">
        <v>204</v>
      </c>
      <c r="L72" s="5"/>
      <c r="M72" s="7" t="s">
        <v>197</v>
      </c>
      <c r="N72" s="5"/>
      <c r="O72" s="7" t="s">
        <v>205</v>
      </c>
    </row>
    <row r="73" spans="1:15" ht="25.5" customHeight="1">
      <c r="A73" s="7" t="s">
        <v>78</v>
      </c>
      <c r="B73" s="5"/>
      <c r="C73" s="27" t="s">
        <v>206</v>
      </c>
      <c r="D73" s="28"/>
      <c r="E73" s="7" t="s">
        <v>207</v>
      </c>
      <c r="F73" s="5"/>
      <c r="G73" s="7" t="s">
        <v>208</v>
      </c>
      <c r="H73" s="5"/>
      <c r="I73" s="7" t="s">
        <v>209</v>
      </c>
      <c r="J73" s="5"/>
      <c r="K73" s="7" t="s">
        <v>210</v>
      </c>
      <c r="L73" s="5"/>
      <c r="M73" s="7" t="s">
        <v>211</v>
      </c>
      <c r="N73" s="5"/>
      <c r="O73" s="7" t="s">
        <v>212</v>
      </c>
    </row>
    <row r="74" spans="1:15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7">
        <v>1</v>
      </c>
      <c r="B75" s="5"/>
      <c r="C75" s="16">
        <v>10.9181</v>
      </c>
      <c r="D75" s="5"/>
      <c r="E75" s="5">
        <f>ROUND((C75*(M56/M38)),4)</f>
        <v>15.4257</v>
      </c>
      <c r="F75" s="5"/>
      <c r="G75" s="16">
        <f>ROUND((E75/E$80)*100,4)</f>
        <v>18.64</v>
      </c>
      <c r="H75" s="16"/>
      <c r="I75" s="16">
        <v>14.6854</v>
      </c>
      <c r="J75" s="5"/>
      <c r="K75" s="14">
        <f>ROUND(((G75/I75)-1)*100,5)</f>
        <v>26.92879</v>
      </c>
      <c r="L75" s="5"/>
      <c r="M75" s="16">
        <f>ROUND((I75*1.02),4)</f>
        <v>14.9791</v>
      </c>
      <c r="N75" s="16"/>
      <c r="O75" s="16">
        <f>+M75</f>
        <v>14.9791</v>
      </c>
    </row>
    <row r="76" spans="1:15" ht="12.75">
      <c r="A76" s="7">
        <v>2</v>
      </c>
      <c r="B76" s="5"/>
      <c r="C76" s="16">
        <v>25.7608</v>
      </c>
      <c r="D76" s="5"/>
      <c r="E76" s="5">
        <f>ROUND((C76*(M57/M39)),4)</f>
        <v>30.3091</v>
      </c>
      <c r="F76" s="5"/>
      <c r="G76" s="16">
        <f>ROUND((E76/E$80)*100,4)</f>
        <v>36.6246</v>
      </c>
      <c r="H76" s="16"/>
      <c r="I76" s="16">
        <v>34.8724</v>
      </c>
      <c r="J76" s="5"/>
      <c r="K76" s="14">
        <f>ROUND(((G76/I76)-1)*100,5)</f>
        <v>5.0246</v>
      </c>
      <c r="L76" s="5"/>
      <c r="M76" s="16">
        <f>ROUND((I76*1.02),4)</f>
        <v>35.5698</v>
      </c>
      <c r="N76" s="16"/>
      <c r="O76" s="16">
        <f>+M76</f>
        <v>35.5698</v>
      </c>
    </row>
    <row r="77" spans="1:15" ht="12.75">
      <c r="A77" s="7">
        <v>3</v>
      </c>
      <c r="B77" s="5"/>
      <c r="C77" s="16">
        <v>10.3385</v>
      </c>
      <c r="D77" s="5"/>
      <c r="E77" s="5">
        <f>ROUND((C77*(M58/M40)),4)</f>
        <v>5.2149</v>
      </c>
      <c r="F77" s="5"/>
      <c r="G77" s="16">
        <f>ROUND((E77/E$80)*100,4)</f>
        <v>6.3015</v>
      </c>
      <c r="H77" s="16"/>
      <c r="I77" s="16">
        <v>7.3902</v>
      </c>
      <c r="J77" s="5"/>
      <c r="K77" s="14">
        <f>ROUND(((G77/I77)-1)*100,5)</f>
        <v>-14.73167</v>
      </c>
      <c r="L77" s="5"/>
      <c r="M77" s="16">
        <f>ROUND((I77*1.02),4)</f>
        <v>7.538</v>
      </c>
      <c r="N77" s="16"/>
      <c r="O77" s="16">
        <v>7.1503</v>
      </c>
    </row>
    <row r="78" spans="1:15" ht="12.75">
      <c r="A78" s="7">
        <v>4</v>
      </c>
      <c r="B78" s="5"/>
      <c r="C78" s="16">
        <v>52.9826</v>
      </c>
      <c r="D78" s="5"/>
      <c r="E78" s="5">
        <f>ROUND((C78*(M59/M41)),4)</f>
        <v>31.8064</v>
      </c>
      <c r="F78" s="5"/>
      <c r="G78" s="16">
        <f>ROUND((E78/E$80)*100,4)</f>
        <v>38.4339</v>
      </c>
      <c r="H78" s="16"/>
      <c r="I78" s="16">
        <v>43.052</v>
      </c>
      <c r="J78" s="5"/>
      <c r="K78" s="14">
        <f>ROUND(((G78/I78)-1)*100,5)</f>
        <v>-10.7268</v>
      </c>
      <c r="L78" s="5"/>
      <c r="M78" s="16">
        <f>ROUND((I78*1.02),4)</f>
        <v>43.913</v>
      </c>
      <c r="N78" s="16"/>
      <c r="O78" s="16">
        <v>42.3008</v>
      </c>
    </row>
    <row r="79" spans="1:15" ht="12.75">
      <c r="A79" s="5"/>
      <c r="B79" s="5"/>
      <c r="C79" s="16"/>
      <c r="D79" s="5"/>
      <c r="E79" s="5"/>
      <c r="F79" s="5"/>
      <c r="G79" s="16"/>
      <c r="H79" s="16"/>
      <c r="I79" s="16"/>
      <c r="J79" s="5"/>
      <c r="K79" s="5"/>
      <c r="L79" s="5"/>
      <c r="M79" s="16"/>
      <c r="N79" s="16"/>
      <c r="O79" s="16"/>
    </row>
    <row r="80" spans="1:15" ht="12.75">
      <c r="A80" s="7" t="s">
        <v>139</v>
      </c>
      <c r="B80" s="5"/>
      <c r="C80" s="17">
        <f>SUM(C75:C78)</f>
        <v>100</v>
      </c>
      <c r="D80" s="5"/>
      <c r="E80" s="9">
        <f>ROUND(SUM(E75:E78),4)</f>
        <v>82.7561</v>
      </c>
      <c r="F80" s="5"/>
      <c r="G80" s="17">
        <f>ROUND(SUM(G75:G78),4)</f>
        <v>100</v>
      </c>
      <c r="H80" s="16"/>
      <c r="I80" s="17">
        <f>ROUND(SUM(I75:I78),5)</f>
        <v>100</v>
      </c>
      <c r="J80" s="5"/>
      <c r="K80" s="5"/>
      <c r="L80" s="5"/>
      <c r="M80" s="16"/>
      <c r="N80" s="16"/>
      <c r="O80" s="17">
        <f>SUM(O75:O78)</f>
        <v>100</v>
      </c>
    </row>
    <row r="81" spans="1:15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 customHeight="1">
      <c r="A85" s="24" t="s">
        <v>213</v>
      </c>
      <c r="B85" s="25"/>
      <c r="C85" s="25"/>
      <c r="D85" s="25"/>
      <c r="E85" s="25"/>
      <c r="F85" s="26"/>
      <c r="G85" s="5"/>
      <c r="H85" s="5"/>
      <c r="I85" s="5"/>
      <c r="J85" s="5"/>
      <c r="K85" s="7" t="s">
        <v>142</v>
      </c>
      <c r="L85" s="5"/>
      <c r="M85" s="5"/>
      <c r="N85" s="5"/>
      <c r="O85" s="5"/>
    </row>
    <row r="86" spans="1:15" ht="12.75" customHeight="1">
      <c r="A86" s="24" t="s">
        <v>214</v>
      </c>
      <c r="B86" s="25"/>
      <c r="C86" s="25"/>
      <c r="D86" s="25"/>
      <c r="E86" s="25"/>
      <c r="F86" s="26"/>
      <c r="G86" s="5"/>
      <c r="H86" s="5"/>
      <c r="I86" s="5"/>
      <c r="J86" s="5"/>
      <c r="K86" s="5"/>
      <c r="L86" s="5"/>
      <c r="M86" s="5"/>
      <c r="N86" s="5"/>
      <c r="O86" s="5"/>
    </row>
    <row r="87" spans="1:15" ht="12.75" customHeight="1">
      <c r="A87" s="24" t="s">
        <v>215</v>
      </c>
      <c r="B87" s="25"/>
      <c r="C87" s="25"/>
      <c r="D87" s="25"/>
      <c r="E87" s="25"/>
      <c r="F87" s="25"/>
      <c r="G87" s="26"/>
      <c r="H87" s="5"/>
      <c r="I87" s="5"/>
      <c r="J87" s="5"/>
      <c r="K87" s="7" t="s">
        <v>145</v>
      </c>
      <c r="L87" s="5"/>
      <c r="M87" s="5"/>
      <c r="N87" s="5"/>
      <c r="O87" s="5"/>
    </row>
    <row r="88" spans="1:15" ht="12.75" customHeight="1">
      <c r="A88" s="24" t="s">
        <v>216</v>
      </c>
      <c r="B88" s="25"/>
      <c r="C88" s="25"/>
      <c r="D88" s="25"/>
      <c r="E88" s="26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75" customHeight="1">
      <c r="A89" s="24" t="s">
        <v>217</v>
      </c>
      <c r="B89" s="25"/>
      <c r="C89" s="25"/>
      <c r="D89" s="25"/>
      <c r="E89" s="25"/>
      <c r="F89" s="26"/>
      <c r="G89" s="5"/>
      <c r="H89" s="5"/>
      <c r="I89" s="5"/>
      <c r="J89" s="5"/>
      <c r="K89" s="7" t="s">
        <v>148</v>
      </c>
      <c r="L89" s="5"/>
      <c r="M89" s="5"/>
      <c r="N89" s="5"/>
      <c r="O89" s="5"/>
    </row>
  </sheetData>
  <mergeCells count="27">
    <mergeCell ref="A88:E88"/>
    <mergeCell ref="A89:F89"/>
    <mergeCell ref="C73:D73"/>
    <mergeCell ref="A85:F85"/>
    <mergeCell ref="A86:F86"/>
    <mergeCell ref="A87:G87"/>
    <mergeCell ref="E53:F53"/>
    <mergeCell ref="I53:J53"/>
    <mergeCell ref="A64:C64"/>
    <mergeCell ref="G64:K64"/>
    <mergeCell ref="A27:C27"/>
    <mergeCell ref="G27:K27"/>
    <mergeCell ref="A46:C46"/>
    <mergeCell ref="A48:C48"/>
    <mergeCell ref="G48:K48"/>
    <mergeCell ref="A11:M11"/>
    <mergeCell ref="A12:G12"/>
    <mergeCell ref="A14:B14"/>
    <mergeCell ref="G14:K14"/>
    <mergeCell ref="G6:K6"/>
    <mergeCell ref="G7:K7"/>
    <mergeCell ref="G8:K8"/>
    <mergeCell ref="A9:G9"/>
    <mergeCell ref="A1:C1"/>
    <mergeCell ref="G2:K2"/>
    <mergeCell ref="G3:K3"/>
    <mergeCell ref="G4:K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nycc</dc:creator>
  <cp:keywords/>
  <dc:description/>
  <cp:lastModifiedBy>humdelfr</cp:lastModifiedBy>
  <dcterms:created xsi:type="dcterms:W3CDTF">2005-11-16T21:30:14Z</dcterms:created>
  <dcterms:modified xsi:type="dcterms:W3CDTF">2005-11-17T21:22:26Z</dcterms:modified>
  <cp:category/>
  <cp:version/>
  <cp:contentType/>
  <cp:contentStatus/>
</cp:coreProperties>
</file>