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855" activeTab="2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<sst xmlns="http://schemas.openxmlformats.org/spreadsheetml/2006/main" count="700" uniqueCount="499">
  <si>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</si>
  <si>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</si>
  <si>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</si>
  <si>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</si>
  <si>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</si>
  <si>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</si>
  <si>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</si>
  <si>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</si>
  <si>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</si>
  <si>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</si>
  <si>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Miscellaneous................................................................................................................................................................................................................</t>
  </si>
  <si>
    <t>Grants: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</si>
  <si>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</si>
  <si>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</si>
  <si>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</si>
  <si>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</si>
  <si>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(1) ...........................................................................................................................................................................................................</t>
  </si>
  <si>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</si>
  <si>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</si>
  <si>
    <t>Tax Audit Revenue and Other Initiatives........................................................................................................................................................................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</si>
  <si>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</si>
  <si>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</si>
  <si>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</si>
  <si>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Taxes....................................................................................................................................................................................................................</t>
  </si>
  <si>
    <t>FOOTNOTES</t>
  </si>
  <si>
    <t>(1)  In accordance with  Accounting  Systems Directive No. 7 of the State Comptroller, Fiscal 2008 expenditures of the</t>
  </si>
  <si>
    <t>Municipal Assistance Corporation of The City of New York (MAC) have been treated only for accounting purposes</t>
  </si>
  <si>
    <t>of the City as if they were City expenditures.  Consequently, these estimates of General Fund receipts for Fiscal</t>
  </si>
  <si>
    <t>2008 do not reflect anticipated reductions in amounts to be received by the City from the four percent sales tax levied</t>
  </si>
  <si>
    <t>in the City by the State, from the stock transfer tax and from per capita State aid.  In fact, the expenditures of</t>
  </si>
  <si>
    <t>MAC are to be appropriated by the State from the sales tax levied in the City by the State, from the stock</t>
  </si>
  <si>
    <t>transfer tax and from per capita State aid otherwise payable to the City; any remaining funds from these sources are to</t>
  </si>
  <si>
    <t>be appropriated by the State to the City.  Thus, the expenditures of MAC reduce the funds which may be appropriated</t>
  </si>
  <si>
    <t>and paid to the City from these sources.  The presentation of MAC expenditures, instead of showing MAC expenditures</t>
  </si>
  <si>
    <t>as reductions in anticipated City revenues, is made solely to comply with Accounting Systems Directive No. 7 and has no</t>
  </si>
  <si>
    <t xml:space="preserve">bearing on the statutory relationship between the City and MAC; see Section 3016 of the Public Authorities Law.  </t>
  </si>
  <si>
    <t>REPORT WITH RESO 916</t>
  </si>
  <si>
    <t>RP-6702(1/95)(Formerly EA6702)</t>
  </si>
  <si>
    <t>STATE BOARD OF REAL PROPERTY SERVICES</t>
  </si>
  <si>
    <t>(Formerly State Board of Equalization and Assessment)</t>
  </si>
  <si>
    <t>16 Sheridan Avenue, Albany, NY 12210-2714</t>
  </si>
  <si>
    <t>Certificate of Adjusted Base Proportions Pursuant to Article 18, RPTL,</t>
  </si>
  <si>
    <t>for the 2007 Assessment Roll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</si>
  <si>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</si>
  <si>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</si>
  <si>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</si>
  <si>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Roll_____2006_______________; Levy Roll_____2007_______________</t>
  </si>
  <si>
    <t>SECTION I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</si>
  <si>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</si>
  <si>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</si>
  <si>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(A)</t>
  </si>
  <si>
    <t>(B)</t>
  </si>
  <si>
    <t>(C)</t>
  </si>
  <si>
    <t>(D)</t>
  </si>
  <si>
    <t>(E)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</si>
  <si>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</si>
  <si>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</si>
  <si>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</si>
  <si>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</si>
  <si>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</si>
  <si>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</si>
  <si>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</si>
  <si>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Res. No. 916</t>
  </si>
  <si>
    <t>By Council Member Weprin</t>
  </si>
  <si>
    <t>RESO 906 CURRENT BASE PROPORTIONS EXHIBIT A</t>
  </si>
  <si>
    <t>RESO 906 ADJUSTED BASE PROPORTIONS: EXHIBIT A</t>
  </si>
  <si>
    <t>Value on the</t>
  </si>
  <si>
    <t>Between Reference Roll and</t>
  </si>
  <si>
    <t>Reference</t>
  </si>
  <si>
    <t>Changes</t>
  </si>
  <si>
    <t>Value on the Reference Roll</t>
  </si>
  <si>
    <t>Class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</si>
  <si>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</si>
  <si>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</si>
  <si>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</si>
  <si>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</si>
  <si>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</si>
  <si>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</si>
  <si>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</si>
  <si>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</si>
  <si>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</si>
  <si>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(F)</t>
  </si>
  <si>
    <t>(G)</t>
  </si>
  <si>
    <t>(H)</t>
  </si>
  <si>
    <t>(I)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</si>
  <si>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</si>
  <si>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</si>
  <si>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</si>
  <si>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</si>
  <si>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</si>
  <si>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</si>
  <si>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</si>
  <si>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</si>
  <si>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</si>
  <si>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</si>
  <si>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SECTION II</t>
  </si>
  <si>
    <t>Computation of Portion Class Adjustment Factor</t>
  </si>
  <si>
    <t>(J)</t>
  </si>
  <si>
    <t>(K)</t>
  </si>
  <si>
    <t>(L)</t>
  </si>
  <si>
    <t>(M)</t>
  </si>
  <si>
    <t>(N)</t>
  </si>
  <si>
    <t>(O)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</si>
  <si>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</si>
  <si>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</si>
  <si>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</si>
  <si>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</si>
  <si>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</si>
  <si>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</si>
  <si>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</si>
  <si>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</si>
  <si>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</si>
  <si>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</si>
  <si>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</si>
  <si>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</si>
  <si>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</si>
  <si>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</si>
  <si>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Level of Assessment</t>
  </si>
  <si>
    <t>(K+L)</t>
  </si>
  <si>
    <t>(M/N)</t>
  </si>
  <si>
    <t>SECTION III</t>
  </si>
  <si>
    <t>Computation of Adjusted Base Proportions</t>
  </si>
  <si>
    <t>(P)</t>
  </si>
  <si>
    <t>(Q)</t>
  </si>
  <si>
    <t>(R)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</si>
  <si>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</si>
  <si>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</si>
  <si>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</si>
  <si>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</si>
  <si>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</si>
  <si>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</si>
  <si>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</si>
  <si>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Total</t>
  </si>
  <si>
    <t>I, the Clerk of the Legislative Body of the special assessing unit</t>
  </si>
  <si>
    <t>identified above, hereby certify that the legislative body</t>
  </si>
  <si>
    <t>Signature</t>
  </si>
  <si>
    <t xml:space="preserve">determined on June 15, 2007 the adjusted base </t>
  </si>
  <si>
    <t>and the data, procedures and computations used to</t>
  </si>
  <si>
    <t>Title</t>
  </si>
  <si>
    <t>determine the adjusted base proportions as set forth herein</t>
  </si>
  <si>
    <t>for the assessment roll and portion identified above.</t>
  </si>
  <si>
    <t>Date</t>
  </si>
  <si>
    <t>RP-6700 (1/95) (Formerly EA6700)</t>
  </si>
  <si>
    <t>Certificate of Base Percentages, Current Percentages and</t>
  </si>
  <si>
    <t>Current Base Proportions Pursuant to Article 18, RPTL,</t>
  </si>
  <si>
    <t>for the Levy of Taxes on the 2007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</si>
  <si>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</si>
  <si>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</si>
  <si>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</si>
  <si>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Determination of Estimated Market Values</t>
  </si>
  <si>
    <t xml:space="preserve">1989 Taxable </t>
  </si>
  <si>
    <t>1989 Class</t>
  </si>
  <si>
    <t>Estimated Market Value</t>
  </si>
  <si>
    <t>Assessed Value</t>
  </si>
  <si>
    <t>Equalization Rate</t>
  </si>
  <si>
    <t>A/(B/100)</t>
  </si>
  <si>
    <t>Determination of Base Percentages</t>
  </si>
  <si>
    <t>Change in Taxable</t>
  </si>
  <si>
    <t xml:space="preserve">Assessed Value </t>
  </si>
  <si>
    <t>Between 1989 and</t>
  </si>
  <si>
    <t>1990 Change in</t>
  </si>
  <si>
    <t>1990 Rolls for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</si>
  <si>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</si>
  <si>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</si>
  <si>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</si>
  <si>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</si>
  <si>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</si>
  <si>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</si>
  <si>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</si>
  <si>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</si>
  <si>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</si>
  <si>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</si>
  <si>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</si>
  <si>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</si>
  <si>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</si>
  <si>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Determination of Current Percentages</t>
  </si>
  <si>
    <t>2006 Taxable</t>
  </si>
  <si>
    <t>2006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</si>
  <si>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</si>
  <si>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</si>
  <si>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</si>
  <si>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</si>
  <si>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</si>
  <si>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</si>
  <si>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</si>
  <si>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</si>
  <si>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</si>
  <si>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</si>
  <si>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</si>
  <si>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</si>
  <si>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</si>
  <si>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</si>
  <si>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</si>
  <si>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</si>
  <si>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</si>
  <si>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</si>
  <si>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</si>
  <si>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</si>
  <si>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</si>
  <si>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</si>
  <si>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</si>
  <si>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</si>
  <si>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</si>
  <si>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</si>
  <si>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1.0000)</t>
  </si>
  <si>
    <t>for 2007 Roll</t>
  </si>
  <si>
    <t>I, the Clerk of the Legislative Body of the special assessing</t>
  </si>
  <si>
    <t>unit identified above, hereby certify that the legislative body</t>
  </si>
  <si>
    <t>determined on June 15, 2007 base percentages, current</t>
  </si>
  <si>
    <t>percentages and current base proportions as set forth</t>
  </si>
  <si>
    <t>herein for the assessment roll and portion identified above.</t>
  </si>
  <si>
    <t xml:space="preserve"> </t>
  </si>
  <si>
    <t>RESOLUTION TO PROVIDE THE AMOUNTS NECESSARY FOR THE</t>
  </si>
  <si>
    <t>SUPPORT OF THE GOVERNMENT OF THE CITY OF NEW YORK AND</t>
  </si>
  <si>
    <t>THE COUNTIES THEREIN AND FOR THE PAYMENT OF</t>
  </si>
  <si>
    <t>INDEBTEDNESS THEREOF, FOR THE FISCAL YEAR BEGINNING</t>
  </si>
  <si>
    <t>ON JULY 1, 2007 AND ENDING ON JUNE 30, 2008, BY THE LEVY OF</t>
  </si>
  <si>
    <t>TAXES ON THE REAL PROPERTY IN THE CITY OF NEW YORK, IN</t>
  </si>
  <si>
    <t>ACCORDANCE WITH THE PROVISIONS OF THE CONSTITUTION</t>
  </si>
  <si>
    <t>OF THE STATE OF NEW YORK, THE REAL PROPERTY TAX LAW</t>
  </si>
  <si>
    <t>AND THE CHARTER OF THE CITY OF NEW YORK.</t>
  </si>
  <si>
    <t xml:space="preserve">    Whereas, on April 26, 2007,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</si>
  <si>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</si>
  <si>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</si>
  <si>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2007 and ending on June 30, 2008 ("Fiscal 2008"); and</t>
  </si>
  <si>
    <t xml:space="preserve">     Whereas, on June 9, 2007, pursuant to Section 1514 of the Charter, the Commissioner of the Department of</t>
  </si>
  <si>
    <t>Finance (the "Commissioner") delivered to the Council, the certified assessment rolls * for all real property assessable</t>
  </si>
  <si>
    <t>for taxation  in  the  City  in each borough thereof for Fiscal 2008, a certified copy of which is in the Office of the</t>
  </si>
  <si>
    <t>Clerk of the City pursuant to Section 516, Real Property Tax Law (the "Fiscal 2008 Assessment Rolls"); and</t>
  </si>
  <si>
    <t xml:space="preserve">     Whereas, on June 15, 2007, the Council adopted a resolution in which the Council computed and certified the </t>
  </si>
  <si>
    <t>current base proportion, the current percentage and the base percentage of each class of real property in the City</t>
  </si>
  <si>
    <t>for Fiscal 2008 pursuant to Section 1803-a(1), Real Property Tax Law (the "Current Base Proportion Resolution"); and</t>
  </si>
  <si>
    <t xml:space="preserve">   Whereas, on June 15, 2007, pursuant to Section 1803-a, Real Property Tax Law, the Council adopted a resolution </t>
  </si>
  <si>
    <t>in which the Council adjusted the current base proportion of each class of real property in the City for Fiscal 2008,</t>
  </si>
  <si>
    <t>to reflect the additions to, and full or partial removal from, the Fiscal 2008 Assessment Rolls (the "Adjusted Base</t>
  </si>
  <si>
    <t>Proportion Resolution"); and</t>
  </si>
  <si>
    <t xml:space="preserve">    Whereas, on June 15, 2007, pursuant to Section 254 of the Charter, the Council adopted the budget for the</t>
  </si>
  <si>
    <t>support of the government of the City and for the payment of indebtedness thereof for Fiscal 2008 (the "Fiscal 2008</t>
  </si>
  <si>
    <t>Budget"); and</t>
  </si>
  <si>
    <t xml:space="preserve">    Whereas, on June 15, 2007, pursuant to Section 1515(a) of the Charter, the Mayor prepared and submitted to the</t>
  </si>
  <si>
    <t>Council, a statement setting forth the amount of the Fiscal 2008 Budget as approved by the Council (the "Fiscal 2008</t>
  </si>
  <si>
    <t>Budget Statement") and an estimate of the probable amount of receipts into the City treasury during Fiscal 2008 from</t>
  </si>
  <si>
    <t>all the sources of revenue of the general fund and all receipts other than those of the general fund and taxes on real</t>
  </si>
  <si>
    <t>property, a copy of which is attached hereto as Exhibit A (the "Fiscal 2008 Revenue Estimate");</t>
  </si>
  <si>
    <t xml:space="preserve">      NOW, THEREFORE, be it resolved by The Council of The City of New York as follows:</t>
  </si>
  <si>
    <t>* The Commissioner of the Department of Finance initially released the certified assessment rolls for all real property assessable for taxation in the</t>
  </si>
  <si>
    <t>City in each borough thereof for Fiscal 2008 on May 25, 2007.  On June 9, 2007, the Commissioner of the Department of Finance released the</t>
  </si>
  <si>
    <t>revised certified assessment rolls for all real property assessable for taxation in the City in each borough thereof for Fiscal 2008, herein referred to as</t>
  </si>
  <si>
    <t>the "Fiscal 2008 Assessment Rolls".</t>
  </si>
  <si>
    <t>|::</t>
  </si>
  <si>
    <t>Section 1.     Fixing of Real Property Tax Rates for Fiscal 2008.</t>
  </si>
  <si>
    <t>a.</t>
  </si>
  <si>
    <t xml:space="preserve"> Determining the Amount of the Real Property Tax Levy.</t>
  </si>
  <si>
    <t>(i) The  total  amount  of  the  Fiscal 2008 Budget  as  set forth  in  the  Fiscal 2008 Budget  Statement  is $58,964,853,062.</t>
  </si>
  <si>
    <t>(ii) The estimate of the  probable  amount of receipts  into the City treasury during Fiscal 2008 from all the</t>
  </si>
  <si>
    <t xml:space="preserve">sources of revenue of the general fund and all receipts other than those of the general fund and taxes on real property </t>
  </si>
  <si>
    <t>as set forth in the Fiscal 2008 Revenue Estimate is $45,980,717,062.</t>
  </si>
  <si>
    <t>(iii) Pursuant to Section 1516 of the Charter, the Council hereby determines that the amount required to be</t>
  </si>
  <si>
    <t xml:space="preserve">raised by tax on real property shall be $12,984,136,000, which is derived from deducting the amount </t>
  </si>
  <si>
    <t xml:space="preserve">set forth in the Fiscal 2008 Revenue Estimate from the amount of the Fiscal 2008 Budget. </t>
  </si>
  <si>
    <t>(iv) In order to achieve a real property tax yield of $12,984,136,000 due to provision for</t>
  </si>
  <si>
    <t xml:space="preserve">uncollectible taxes and refunds and collection of levies from prior years, the Council hereby determines that a real </t>
  </si>
  <si>
    <t>property tax levy of $14,356,226,836 will be required, calculated as follows:</t>
  </si>
  <si>
    <t>Not Subject to the 2 1/2 Percent Tax Limitation:</t>
  </si>
  <si>
    <t>For Debt Service:</t>
  </si>
  <si>
    <t xml:space="preserve">     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</si>
  <si>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</si>
  <si>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</si>
  <si>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</si>
  <si>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</si>
  <si>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</si>
  <si>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</si>
  <si>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</si>
  <si>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</si>
  <si>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</si>
  <si>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</si>
  <si>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</si>
  <si>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</si>
  <si>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 xml:space="preserve">TOTAL REAL PROPERTY TAX LEVY </t>
  </si>
  <si>
    <t>The Council hereby determines that such amount, levied at such rates on the classes of real property pursuant to</t>
  </si>
  <si>
    <t xml:space="preserve">paragraph (iv) of subsection b below will produce a balanced budget within generally accepted </t>
  </si>
  <si>
    <t xml:space="preserve">accounting principles for municipalities. </t>
  </si>
  <si>
    <t xml:space="preserve">(v)  The real property tax levy, net of provision for uncollectible taxes and refunds and the collection of levies from </t>
  </si>
  <si>
    <t>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</si>
  <si>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</si>
  <si>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</si>
  <si>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</si>
  <si>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 and to pay the</t>
  </si>
  <si>
    <t>appropriated expenditures for the counties therein as set forth in the Fiscal</t>
  </si>
  <si>
    <t>2008 Budget in excess of the amount of revenues estimated in the</t>
  </si>
  <si>
    <t>Fiscal 2008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</si>
  <si>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</si>
  <si>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</si>
  <si>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2008 Assessment Rolls</t>
  </si>
  <si>
    <t>set forth the following valuations by class within each borough of the City.</t>
  </si>
  <si>
    <t>(A) The assessed valuation by class of real property for the purpose of taxation in each borough of</t>
  </si>
  <si>
    <t>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</si>
  <si>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</si>
  <si>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</si>
  <si>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</si>
  <si>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</si>
  <si>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</si>
  <si>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</si>
  <si>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</si>
  <si>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</si>
  <si>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</si>
  <si>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</si>
  <si>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</si>
  <si>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</si>
  <si>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</si>
  <si>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</si>
  <si>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</si>
  <si>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</si>
  <si>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</si>
  <si>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</si>
  <si>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</si>
  <si>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</si>
  <si>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</si>
  <si>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</si>
  <si>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</si>
  <si>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 xml:space="preserve">(B) The assessed valuation by class of veterans' real property exempt under state law from tax for </t>
  </si>
  <si>
    <t>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</si>
  <si>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</si>
  <si>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</si>
  <si>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</si>
  <si>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</si>
  <si>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</si>
  <si>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</si>
  <si>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</si>
  <si>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</si>
  <si>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</si>
  <si>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</si>
  <si>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</si>
  <si>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</si>
  <si>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</si>
  <si>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 xml:space="preserve">     (ii) Chapter 389 of the Laws of 1997 established a new real property tax exemption providing school tax relief (Section </t>
  </si>
  <si>
    <t>425, Real Property Tax Law). Pursuant to subdivision 8 of Section 425, the assessment by tax class of property subject to</t>
  </si>
  <si>
    <t>taxation for all purposes and the assessment by tax class of veterans' real property exempt under state law from tax for general</t>
  </si>
  <si>
    <t>purposes but subject to tax for school purposes has been increased by the amounts shown below for purposes of: (a) determining</t>
  </si>
  <si>
    <t>the City's tax and debt limits pursuant to law; (b) determining the amount of taxes to be levied; (c) calculating tax rates by tax</t>
  </si>
  <si>
    <t>class; and (d) apportioning taxes among classes in a special assessing unit under Article 18, Real Property Tax Law.</t>
  </si>
  <si>
    <t>(A) The assessed valuation by class of real property for the purpose of taxation in each borough of the City</t>
  </si>
  <si>
    <t>exempted under Section 425, Real Property Tax Law, exclusive of the assessed valuation of veterans' real property exempt</t>
  </si>
  <si>
    <t>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</si>
  <si>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</si>
  <si>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</si>
  <si>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</si>
  <si>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</si>
  <si>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</si>
  <si>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</si>
  <si>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</si>
  <si>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 general</t>
  </si>
  <si>
    <t>purposes and exempt under Section 425, Real Property Tax Law, for school purposes in each borough of the city is</t>
  </si>
  <si>
    <t>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</si>
  <si>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</si>
  <si>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</si>
  <si>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</si>
  <si>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</si>
  <si>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 property tax</t>
  </si>
  <si>
    <t>exemption providing school tax relief.</t>
  </si>
  <si>
    <t xml:space="preserve">     (iii) Operating Limit Provisions.  The Council hereby determines that the amount to be raised by tax on real property</t>
  </si>
  <si>
    <t xml:space="preserve">for the Fiscal 2008 Budget pursuant to clause (iii) of subsection (a) of Section 1 hereof does not </t>
  </si>
  <si>
    <t xml:space="preserve">exceed the limit imposed by Section 10, Article VIII of the Constitution of the State of New York, as amended, and  </t>
  </si>
  <si>
    <t xml:space="preserve">Article 12-A, Real Property Tax Law (the "Operating Limit Provisions"). *  </t>
  </si>
  <si>
    <t xml:space="preserve">(A) The Operating Limit Provisions require that the City not raise an amount by tax on real property in any </t>
  </si>
  <si>
    <t xml:space="preserve">fiscal year in excess of an amount equal to a combined total of two and one-half percent (2 1/2 %) of the average </t>
  </si>
  <si>
    <t>full valuation of taxable real property, less (i) the amount to be raised by tax on real property in such year for the payment</t>
  </si>
  <si>
    <t>of the interest on and the redemption of certificates or other evidence of indebtedness described therein and (ii) the</t>
  </si>
  <si>
    <t>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</si>
  <si>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</si>
  <si>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 be determined by</t>
  </si>
  <si>
    <t>taking the assessed valuations of taxable real property on the last completed assessment roll and the four (4)</t>
  </si>
  <si>
    <t>preceding assessment rolls of the City and applying thereto the special equalization ratios which such assessed valuations</t>
  </si>
  <si>
    <t>of each such roll bear to the full valuations as fixed and determined by the State Office of Real Property Services ("ORPS")</t>
  </si>
  <si>
    <t>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</si>
  <si>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</si>
  <si>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</si>
  <si>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</si>
  <si>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</si>
  <si>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</si>
  <si>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</si>
  <si>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2004...............................................................</t>
  </si>
  <si>
    <t>2005...............................................................</t>
  </si>
  <si>
    <t>2006...............................................................</t>
  </si>
  <si>
    <t>2007...............................................................</t>
  </si>
  <si>
    <t>2008...............................................................</t>
  </si>
  <si>
    <t>AVERAGE</t>
  </si>
  <si>
    <t>*Tentative</t>
  </si>
  <si>
    <t>2 1/2 percent thereof for Fiscal 2008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</si>
  <si>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</si>
  <si>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</si>
  <si>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</si>
  <si>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>Less aggregate amount of district charges subject to the 2 1/2 percent tax</t>
  </si>
  <si>
    <t>limitation.................................................................................................................................................................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</si>
  <si>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</si>
  <si>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</si>
  <si>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</si>
  <si>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 tax levy as reduced by</t>
  </si>
  <si>
    <t>the net reductions in amounts collected as authorized by New York State law.</t>
  </si>
  <si>
    <t xml:space="preserve">     (iv)  Adjusted Base Proportions.  Pursuant to the Adjusted Base Proportion Resolution, the Council certified the</t>
  </si>
  <si>
    <t>following adjusted base proportions to be used in determining the Fiscal 2008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</si>
  <si>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</si>
  <si>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</si>
  <si>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</si>
  <si>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</si>
  <si>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</si>
  <si>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</si>
  <si>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</si>
  <si>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</si>
  <si>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 for</t>
  </si>
  <si>
    <t xml:space="preserve">Fiscal  2008  (1)  by class upon each dollar of assessed valuation of real property subject to taxation for all purposes of, and  </t>
  </si>
  <si>
    <t>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</si>
  <si>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</si>
  <si>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</si>
  <si>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</si>
  <si>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</si>
  <si>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</si>
  <si>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</si>
  <si>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</si>
  <si>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</si>
  <si>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</si>
  <si>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</si>
  <si>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</si>
  <si>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</si>
  <si>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</si>
  <si>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 general</t>
  </si>
  <si>
    <t>purposes but subject to tax for school purposes of, and within, the City, as fixed in cents and thousandths of a cent per dollar</t>
  </si>
  <si>
    <t>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</si>
  <si>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</si>
  <si>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</si>
  <si>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</si>
  <si>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</si>
  <si>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</si>
  <si>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</si>
  <si>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</si>
  <si>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</si>
  <si>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</si>
  <si>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</si>
  <si>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 xml:space="preserve">Section 2. Authorization of the Levy of Real Property Taxes for Fiscal 2008. </t>
  </si>
  <si>
    <t xml:space="preserve">     a. Pursuant to Section 1517 of the Charter, the Council hereby authorizes and directs the Commissioner to (i) set down in the</t>
  </si>
  <si>
    <t>Fiscal 2008 Assessment Rolls, opposite to the several sums set down as the valuation of real property, the respective</t>
  </si>
  <si>
    <t>sums, in dollars and cents, to be paid as a tax thereon, rejecting the fractions of a cent and add and set down the</t>
  </si>
  <si>
    <t>aggregate valuations of real property in the boroughs of the City and (ii) send a certificate of such aggregate valuation in each</t>
  </si>
  <si>
    <t>such borough to the Comptroller of the State.</t>
  </si>
  <si>
    <t xml:space="preserve">     b. Pursuant  to  Section 1518 of the Charter, immediately upon the completion of the Fiscal 2008 Assessment Rolls, the City</t>
  </si>
  <si>
    <t>Clerk shall procure the proper warrants in the form attached hereto as Exhibit B to be signed by the Public Advocate</t>
  </si>
  <si>
    <t>of the City ("Public Advocate") and counter-signed by the City Clerk authorizing and requiring the Commissioner</t>
  </si>
  <si>
    <t xml:space="preserve">to collect the several sums therein mentioned according to law and immediately thereafter the </t>
  </si>
  <si>
    <t>Fiscal 2008 Assessment Rolls of each borough shall be delivered by the Public Advocate to the Commissioner with</t>
  </si>
  <si>
    <t>proper warrants, so signed and counter-signed, annexed thereto.</t>
  </si>
  <si>
    <t>Section 3. Effective Date.</t>
  </si>
  <si>
    <t>This resolution shall take effect as of the date hereof.</t>
  </si>
  <si>
    <t>EXHIBIT A</t>
  </si>
  <si>
    <t>FISCAL 2008 BUDGET STATEMENT</t>
  </si>
  <si>
    <t>AND FISCAL 2008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</si>
  <si>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</si>
  <si>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</si>
  <si>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</si>
  <si>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</si>
  <si>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 Law and the</t>
  </si>
  <si>
    <t>Charter of the City of New York, to collect the real property tax on the properties named and described in the real</t>
  </si>
  <si>
    <t>property assessment roll in accordance with the assessments thereon and the tax rates fixed by the City Council for the</t>
  </si>
  <si>
    <t>fiscal year beginning on July 1, 2007.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</si>
  <si>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</si>
  <si>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</si>
  <si>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</si>
  <si>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</si>
  <si>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</si>
  <si>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</si>
  <si>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>(SEAL)</t>
  </si>
  <si>
    <t>ESTIMATED FISCAL YEAR 2008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</si>
  <si>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</si>
  <si>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</si>
  <si>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</si>
  <si>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</si>
  <si>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</si>
  <si>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</si>
  <si>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</si>
  <si>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</si>
  <si>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</si>
  <si>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</si>
  <si>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</si>
  <si>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</si>
  <si>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</si>
  <si>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</si>
  <si>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</si>
  <si>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</si>
  <si>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</si>
  <si>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</si>
  <si>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</si>
  <si>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</si>
  <si>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</si>
  <si>
    <t xml:space="preserve">     Payments in Lieu of Tax ..................................................................................................................................................................................................................</t>
  </si>
  <si>
    <t xml:space="preserve">     Waiver 1127 ..............................................................................................................................................................................................................................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</si>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</sst>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_);\(0.0000\)"/>
    <numFmt numFmtId="166" formatCode="&quot;$&quot;#,##0"/>
    <numFmt numFmtId="167" formatCode="#,##0.00000_);\(#,##0.00000\)"/>
    <numFmt numFmtId="168" formatCode="#,##0.000000_);\(#,##0.000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00_);[Red]\(&quot;$&quot;#,##0.0000\)"/>
    <numFmt numFmtId="173" formatCode="#,##0.0000_);[Red]\(#,##0.0000\)"/>
    <numFmt numFmtId="174" formatCode="#,##0.0000_);\(#,##0.0000\)"/>
    <numFmt numFmtId="175" formatCode="#,##0.0000"/>
  </numFmts>
  <fonts count="5">
    <font>
      <sz val="10"/>
      <name val="Arial"/>
      <family val="0"/>
    </font>
    <font>
      <sz val="10"/>
      <color indexed="8"/>
      <name val="DUTCH"/>
      <family val="0"/>
    </font>
    <font>
      <sz val="7.5"/>
      <color indexed="8"/>
      <name val="DUTCH"/>
      <family val="0"/>
    </font>
    <font>
      <b/>
      <sz val="10"/>
      <color indexed="8"/>
      <name val="DUTCH"/>
      <family val="0"/>
    </font>
    <font>
      <u val="single"/>
      <sz val="10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5" fontId="1" fillId="2" borderId="1" xfId="0" applyNumberFormat="1" applyFont="1" applyFill="1" applyBorder="1" applyAlignment="1">
      <alignment horizontal="right" wrapText="1"/>
    </xf>
    <xf numFmtId="5" fontId="4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172" fontId="1" fillId="2" borderId="1" xfId="0" applyNumberFormat="1" applyFont="1" applyFill="1" applyBorder="1" applyAlignment="1">
      <alignment horizontal="right" wrapText="1"/>
    </xf>
    <xf numFmtId="172" fontId="4" fillId="2" borderId="1" xfId="0" applyNumberFormat="1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7" fontId="1" fillId="2" borderId="1" xfId="0" applyNumberFormat="1" applyFont="1" applyFill="1" applyBorder="1" applyAlignment="1">
      <alignment horizontal="right" wrapText="1"/>
    </xf>
    <xf numFmtId="7" fontId="4" fillId="2" borderId="1" xfId="0" applyNumberFormat="1" applyFont="1" applyFill="1" applyBorder="1" applyAlignment="1">
      <alignment horizontal="right" wrapText="1"/>
    </xf>
    <xf numFmtId="174" fontId="1" fillId="2" borderId="1" xfId="0" applyNumberFormat="1" applyFont="1" applyFill="1" applyBorder="1" applyAlignment="1">
      <alignment horizontal="right" wrapText="1"/>
    </xf>
    <xf numFmtId="175" fontId="1" fillId="2" borderId="1" xfId="0" applyNumberFormat="1" applyFont="1" applyFill="1" applyBorder="1" applyAlignment="1">
      <alignment horizontal="right" wrapText="1"/>
    </xf>
    <xf numFmtId="174" fontId="4" fillId="2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workbookViewId="0" topLeftCell="A430">
      <selection activeCell="C3" sqref="C3"/>
    </sheetView>
  </sheetViews>
  <sheetFormatPr defaultColWidth="9.140625" defaultRowHeight="12.75"/>
  <cols>
    <col min="3" max="3" width="15.7109375" style="0" customWidth="1"/>
    <col min="4" max="5" width="20.7109375" style="0" customWidth="1"/>
    <col min="6" max="6" width="19.7109375" style="0" bestFit="1" customWidth="1"/>
    <col min="7" max="7" width="17.8515625" style="0" bestFit="1" customWidth="1"/>
  </cols>
  <sheetData>
    <row r="1" spans="1:4" ht="12.75">
      <c r="A1" t="s">
        <v>211</v>
      </c>
      <c r="D1" t="s">
        <v>62</v>
      </c>
    </row>
    <row r="3" ht="12.75">
      <c r="C3" t="s">
        <v>212</v>
      </c>
    </row>
    <row r="4" ht="12.75">
      <c r="C4" t="s">
        <v>213</v>
      </c>
    </row>
    <row r="5" ht="12.75">
      <c r="C5" t="s">
        <v>214</v>
      </c>
    </row>
    <row r="6" ht="12.75">
      <c r="C6" t="s">
        <v>215</v>
      </c>
    </row>
    <row r="7" ht="12.75">
      <c r="C7" t="s">
        <v>216</v>
      </c>
    </row>
    <row r="8" ht="12.75">
      <c r="C8" t="s">
        <v>217</v>
      </c>
    </row>
    <row r="9" ht="12.75">
      <c r="C9" t="s">
        <v>218</v>
      </c>
    </row>
    <row r="10" ht="12.75">
      <c r="C10" t="s">
        <v>219</v>
      </c>
    </row>
    <row r="11" ht="12.75">
      <c r="C11" t="s">
        <v>220</v>
      </c>
    </row>
    <row r="13" ht="12.75">
      <c r="A13" t="s">
        <v>63</v>
      </c>
    </row>
    <row r="15" ht="12.75">
      <c r="A15" s="1" t="s">
        <v>221</v>
      </c>
    </row>
    <row r="16" ht="12.75">
      <c r="A16" t="s">
        <v>222</v>
      </c>
    </row>
    <row r="17" ht="12.75">
      <c r="A17" t="s">
        <v>223</v>
      </c>
    </row>
    <row r="18" ht="12.75">
      <c r="A18" s="1" t="s">
        <v>224</v>
      </c>
    </row>
    <row r="20" ht="12.75">
      <c r="A20" s="1" t="s">
        <v>225</v>
      </c>
    </row>
    <row r="21" ht="12.75">
      <c r="A21" t="s">
        <v>226</v>
      </c>
    </row>
    <row r="22" ht="12.75">
      <c r="A22" s="1" t="s">
        <v>227</v>
      </c>
    </row>
    <row r="23" ht="12.75">
      <c r="A23" s="1" t="s">
        <v>228</v>
      </c>
    </row>
    <row r="25" ht="12.75">
      <c r="A25" s="1" t="s">
        <v>229</v>
      </c>
    </row>
    <row r="26" ht="12.75">
      <c r="A26" t="s">
        <v>230</v>
      </c>
    </row>
    <row r="27" ht="12.75">
      <c r="A27" s="1" t="s">
        <v>231</v>
      </c>
    </row>
    <row r="29" ht="12.75">
      <c r="A29" s="1" t="s">
        <v>232</v>
      </c>
    </row>
    <row r="30" ht="12.75">
      <c r="A30" s="1" t="s">
        <v>233</v>
      </c>
    </row>
    <row r="31" ht="12.75">
      <c r="A31" s="1" t="s">
        <v>234</v>
      </c>
    </row>
    <row r="32" ht="12.75">
      <c r="A32" t="s">
        <v>235</v>
      </c>
    </row>
    <row r="34" ht="12.75">
      <c r="A34" s="1" t="s">
        <v>236</v>
      </c>
    </row>
    <row r="35" ht="12.75">
      <c r="A35" s="1" t="s">
        <v>237</v>
      </c>
    </row>
    <row r="36" ht="12.75">
      <c r="A36" t="s">
        <v>238</v>
      </c>
    </row>
    <row r="38" ht="12.75">
      <c r="A38" s="1" t="s">
        <v>239</v>
      </c>
    </row>
    <row r="39" ht="12.75">
      <c r="A39" s="1" t="s">
        <v>240</v>
      </c>
    </row>
    <row r="40" ht="12.75">
      <c r="A40" s="1" t="s">
        <v>241</v>
      </c>
    </row>
    <row r="41" ht="12.75">
      <c r="A41" t="s">
        <v>242</v>
      </c>
    </row>
    <row r="42" ht="12.75">
      <c r="A42" s="1" t="s">
        <v>243</v>
      </c>
    </row>
    <row r="44" ht="12.75">
      <c r="A44" t="s">
        <v>244</v>
      </c>
    </row>
    <row r="52" ht="12.75">
      <c r="A52" t="s">
        <v>245</v>
      </c>
    </row>
    <row r="53" ht="12.75">
      <c r="A53" t="s">
        <v>246</v>
      </c>
    </row>
    <row r="54" ht="12.75">
      <c r="A54" t="s">
        <v>247</v>
      </c>
    </row>
    <row r="55" ht="12.75">
      <c r="A55" t="s">
        <v>248</v>
      </c>
    </row>
    <row r="56" ht="12.75">
      <c r="A56" t="s">
        <v>249</v>
      </c>
    </row>
    <row r="57" ht="12.75">
      <c r="A57" s="1" t="s">
        <v>250</v>
      </c>
    </row>
    <row r="59" spans="1:2" ht="12.75">
      <c r="A59" t="s">
        <v>251</v>
      </c>
      <c r="B59" t="s">
        <v>252</v>
      </c>
    </row>
    <row r="61" ht="12.75">
      <c r="B61" s="1" t="s">
        <v>253</v>
      </c>
    </row>
    <row r="63" ht="12.75">
      <c r="B63" s="1" t="s">
        <v>254</v>
      </c>
    </row>
    <row r="64" ht="12.75">
      <c r="A64" t="s">
        <v>255</v>
      </c>
    </row>
    <row r="65" ht="12.75">
      <c r="A65" s="1" t="s">
        <v>256</v>
      </c>
    </row>
    <row r="67" ht="12.75">
      <c r="B67" t="s">
        <v>257</v>
      </c>
    </row>
    <row r="68" ht="12.75">
      <c r="A68" t="s">
        <v>258</v>
      </c>
    </row>
    <row r="69" ht="12.75">
      <c r="A69" s="1" t="s">
        <v>259</v>
      </c>
    </row>
    <row r="71" ht="12.75">
      <c r="B71" t="s">
        <v>260</v>
      </c>
    </row>
    <row r="72" ht="12.75">
      <c r="A72" t="s">
        <v>261</v>
      </c>
    </row>
    <row r="73" ht="12.75">
      <c r="A73" t="s">
        <v>262</v>
      </c>
    </row>
    <row r="75" ht="12.75">
      <c r="A75" t="s">
        <v>263</v>
      </c>
    </row>
    <row r="76" ht="12.75">
      <c r="C76" t="s">
        <v>264</v>
      </c>
    </row>
    <row r="77" spans="3:7" ht="12.75">
      <c r="C77" t="s">
        <v>265</v>
      </c>
      <c r="F77" s="3">
        <v>2669970825</v>
      </c>
      <c r="G77" s="3"/>
    </row>
    <row r="78" spans="6:7" ht="12.75">
      <c r="F78" s="3"/>
      <c r="G78" s="3"/>
    </row>
    <row r="79" spans="2:7" ht="12.75">
      <c r="B79" t="s">
        <v>266</v>
      </c>
      <c r="F79" s="3"/>
      <c r="G79" s="3"/>
    </row>
    <row r="80" spans="3:7" ht="12.75">
      <c r="C80" t="s">
        <v>267</v>
      </c>
      <c r="F80" s="3"/>
      <c r="G80" s="3"/>
    </row>
    <row r="81" spans="3:7" ht="12.75">
      <c r="C81" t="s">
        <v>268</v>
      </c>
      <c r="F81" s="3">
        <v>277418010</v>
      </c>
      <c r="G81" s="3"/>
    </row>
    <row r="82" spans="3:7" ht="12.75">
      <c r="C82" t="s">
        <v>269</v>
      </c>
      <c r="F82" s="3">
        <v>48529460</v>
      </c>
      <c r="G82" s="3"/>
    </row>
    <row r="83" spans="3:7" ht="12.75">
      <c r="C83" t="s">
        <v>270</v>
      </c>
      <c r="F83" s="3"/>
      <c r="G83" s="3"/>
    </row>
    <row r="84" spans="3:7" ht="12.75">
      <c r="C84" t="s">
        <v>271</v>
      </c>
      <c r="F84" s="3">
        <v>-43799894</v>
      </c>
      <c r="G84" s="3">
        <v>2952118401</v>
      </c>
    </row>
    <row r="85" spans="6:7" ht="12.75">
      <c r="F85" s="3"/>
      <c r="G85" s="3"/>
    </row>
    <row r="86" spans="1:7" ht="12.75">
      <c r="A86" t="s">
        <v>272</v>
      </c>
      <c r="F86" s="3"/>
      <c r="G86" s="3"/>
    </row>
    <row r="87" spans="3:7" ht="12.75">
      <c r="C87" t="s">
        <v>264</v>
      </c>
      <c r="F87" s="3"/>
      <c r="G87" s="3"/>
    </row>
    <row r="88" spans="3:7" ht="12.75">
      <c r="C88" t="s">
        <v>273</v>
      </c>
      <c r="F88" s="3"/>
      <c r="G88" s="3"/>
    </row>
    <row r="89" spans="3:7" ht="12.75">
      <c r="C89" t="s">
        <v>274</v>
      </c>
      <c r="F89" s="3">
        <v>0</v>
      </c>
      <c r="G89" s="3"/>
    </row>
    <row r="90" spans="3:7" ht="12.75">
      <c r="C90" t="s">
        <v>275</v>
      </c>
      <c r="F90" s="3"/>
      <c r="G90" s="3"/>
    </row>
    <row r="91" spans="3:7" ht="12.75">
      <c r="C91" t="s">
        <v>276</v>
      </c>
      <c r="F91" s="3">
        <v>10314165175.031569</v>
      </c>
      <c r="G91" s="3"/>
    </row>
    <row r="92" spans="6:7" ht="12.75">
      <c r="F92" s="3"/>
      <c r="G92" s="3"/>
    </row>
    <row r="93" spans="2:7" ht="12.75">
      <c r="B93" t="s">
        <v>277</v>
      </c>
      <c r="F93" s="3"/>
      <c r="G93" s="3"/>
    </row>
    <row r="94" spans="3:7" ht="12.75">
      <c r="C94" t="s">
        <v>267</v>
      </c>
      <c r="F94" s="3"/>
      <c r="G94" s="3"/>
    </row>
    <row r="95" spans="3:7" ht="12.75">
      <c r="C95" t="s">
        <v>268</v>
      </c>
      <c r="F95" s="3">
        <v>1071672826</v>
      </c>
      <c r="G95" s="3"/>
    </row>
    <row r="96" spans="3:7" ht="12.75">
      <c r="C96" t="s">
        <v>269</v>
      </c>
      <c r="F96" s="3">
        <v>187470540</v>
      </c>
      <c r="G96" s="3"/>
    </row>
    <row r="97" spans="3:7" ht="12.75">
      <c r="C97" t="s">
        <v>270</v>
      </c>
      <c r="F97" s="3"/>
      <c r="G97" s="3"/>
    </row>
    <row r="98" spans="3:7" ht="12.75">
      <c r="C98" t="s">
        <v>271</v>
      </c>
      <c r="F98" s="3">
        <v>-169200106</v>
      </c>
      <c r="G98" s="3">
        <v>11404108435.031569</v>
      </c>
    </row>
    <row r="99" spans="6:7" ht="12.75">
      <c r="F99" s="3"/>
      <c r="G99" s="3"/>
    </row>
    <row r="100" spans="3:7" ht="12.75">
      <c r="C100" t="s">
        <v>278</v>
      </c>
      <c r="F100" s="3"/>
      <c r="G100" s="3">
        <v>14356226836.031569</v>
      </c>
    </row>
    <row r="101" spans="6:7" ht="12.75">
      <c r="F101" s="3"/>
      <c r="G101" s="3"/>
    </row>
    <row r="112" ht="12.75">
      <c r="A112" t="s">
        <v>279</v>
      </c>
    </row>
    <row r="113" ht="12.75">
      <c r="A113" t="s">
        <v>280</v>
      </c>
    </row>
    <row r="114" ht="12.75">
      <c r="A114" t="s">
        <v>281</v>
      </c>
    </row>
    <row r="116" ht="12.75">
      <c r="B116" t="s">
        <v>282</v>
      </c>
    </row>
    <row r="117" ht="12.75">
      <c r="A117" t="s">
        <v>283</v>
      </c>
    </row>
    <row r="119" ht="12.75">
      <c r="C119" t="s">
        <v>284</v>
      </c>
    </row>
    <row r="120" spans="3:7" ht="12.75">
      <c r="C120" t="s">
        <v>285</v>
      </c>
      <c r="G120" s="5">
        <v>2669970825</v>
      </c>
    </row>
    <row r="121" ht="12.75">
      <c r="G121" s="5"/>
    </row>
    <row r="122" spans="3:7" ht="12.75">
      <c r="C122" t="s">
        <v>286</v>
      </c>
      <c r="G122" s="5"/>
    </row>
    <row r="123" spans="3:7" ht="12.75">
      <c r="C123" t="s">
        <v>285</v>
      </c>
      <c r="G123" s="5">
        <v>0</v>
      </c>
    </row>
    <row r="124" ht="12.75">
      <c r="G124" s="5"/>
    </row>
    <row r="125" spans="3:7" ht="12.75">
      <c r="C125" t="s">
        <v>287</v>
      </c>
      <c r="G125" s="5"/>
    </row>
    <row r="126" spans="3:7" ht="12.75">
      <c r="C126" t="s">
        <v>288</v>
      </c>
      <c r="G126" s="5"/>
    </row>
    <row r="127" spans="3:7" ht="12.75">
      <c r="C127" s="1" t="s">
        <v>289</v>
      </c>
      <c r="G127" s="5"/>
    </row>
    <row r="128" spans="3:7" ht="12.75">
      <c r="C128" s="1" t="s">
        <v>290</v>
      </c>
      <c r="G128" s="5">
        <v>10314165175.031569</v>
      </c>
    </row>
    <row r="129" ht="12.75">
      <c r="G129" s="5"/>
    </row>
    <row r="168" ht="12.75">
      <c r="A168" t="s">
        <v>249</v>
      </c>
    </row>
    <row r="169" spans="1:2" ht="12.75">
      <c r="A169" t="s">
        <v>291</v>
      </c>
      <c r="B169" t="s">
        <v>292</v>
      </c>
    </row>
    <row r="171" ht="12.75">
      <c r="B171" s="1" t="s">
        <v>293</v>
      </c>
    </row>
    <row r="172" ht="12.75">
      <c r="A172" t="s">
        <v>294</v>
      </c>
    </row>
    <row r="174" ht="12.75">
      <c r="C174" t="s">
        <v>295</v>
      </c>
    </row>
    <row r="175" ht="12.75">
      <c r="A175" t="s">
        <v>296</v>
      </c>
    </row>
    <row r="176" ht="12.75">
      <c r="A176" t="s">
        <v>297</v>
      </c>
    </row>
    <row r="179" ht="12.75">
      <c r="A179" t="s">
        <v>298</v>
      </c>
    </row>
    <row r="180" ht="12.75">
      <c r="A180" t="s">
        <v>299</v>
      </c>
    </row>
    <row r="181" spans="3:7" ht="12.75">
      <c r="C181" t="s">
        <v>300</v>
      </c>
      <c r="G181" t="s">
        <v>301</v>
      </c>
    </row>
    <row r="182" spans="3:7" ht="12.75">
      <c r="C182" t="s">
        <v>302</v>
      </c>
      <c r="D182" t="s">
        <v>303</v>
      </c>
      <c r="E182" t="s">
        <v>304</v>
      </c>
      <c r="F182" t="s">
        <v>303</v>
      </c>
      <c r="G182" t="s">
        <v>305</v>
      </c>
    </row>
    <row r="183" spans="3:7" ht="12.75">
      <c r="C183" t="s">
        <v>306</v>
      </c>
      <c r="D183" t="s">
        <v>307</v>
      </c>
      <c r="E183" t="s">
        <v>308</v>
      </c>
      <c r="F183" t="s">
        <v>308</v>
      </c>
      <c r="G183" t="s">
        <v>309</v>
      </c>
    </row>
    <row r="184" spans="1:7" ht="12.75">
      <c r="A184" t="s">
        <v>310</v>
      </c>
      <c r="C184" t="s">
        <v>311</v>
      </c>
      <c r="D184" t="s">
        <v>312</v>
      </c>
      <c r="E184" t="s">
        <v>312</v>
      </c>
      <c r="F184" t="s">
        <v>312</v>
      </c>
      <c r="G184" t="s">
        <v>313</v>
      </c>
    </row>
    <row r="185" spans="1:7" ht="12.75">
      <c r="A185" t="s">
        <v>314</v>
      </c>
      <c r="C185" s="5">
        <v>575657662</v>
      </c>
      <c r="D185" s="5">
        <v>29795845161</v>
      </c>
      <c r="E185" s="5">
        <v>3217089109</v>
      </c>
      <c r="F185" s="5">
        <v>43474232492</v>
      </c>
      <c r="G185" s="5">
        <v>77062824424</v>
      </c>
    </row>
    <row r="186" spans="1:7" ht="12.75">
      <c r="A186" t="s">
        <v>315</v>
      </c>
      <c r="C186" s="5">
        <v>1164889046</v>
      </c>
      <c r="D186" s="5">
        <v>2857823533</v>
      </c>
      <c r="E186" s="5">
        <v>1053189026</v>
      </c>
      <c r="F186" s="5">
        <v>2256517634</v>
      </c>
      <c r="G186" s="5">
        <v>7332419239</v>
      </c>
    </row>
    <row r="187" spans="1:7" ht="12.75">
      <c r="A187" t="s">
        <v>316</v>
      </c>
      <c r="C187" s="5">
        <v>4117522566</v>
      </c>
      <c r="D187" s="5">
        <v>5637791028</v>
      </c>
      <c r="E187" s="5">
        <v>1999012835</v>
      </c>
      <c r="F187" s="5">
        <v>4694578539</v>
      </c>
      <c r="G187" s="5">
        <v>16448904968</v>
      </c>
    </row>
    <row r="188" spans="1:7" ht="12.75">
      <c r="A188" t="s">
        <v>317</v>
      </c>
      <c r="C188" s="5">
        <v>5893177655</v>
      </c>
      <c r="D188" s="5">
        <v>5543157945</v>
      </c>
      <c r="E188" s="5">
        <v>1904852078</v>
      </c>
      <c r="F188" s="5">
        <v>6962193625</v>
      </c>
      <c r="G188" s="5">
        <v>20303381303</v>
      </c>
    </row>
    <row r="189" spans="1:7" ht="12.75">
      <c r="A189" t="s">
        <v>318</v>
      </c>
      <c r="C189" s="5">
        <v>2190504105</v>
      </c>
      <c r="D189" s="5">
        <v>271946944</v>
      </c>
      <c r="E189" s="5">
        <v>551013438</v>
      </c>
      <c r="F189" s="5">
        <v>1308722018</v>
      </c>
      <c r="G189" s="5">
        <v>4322186505</v>
      </c>
    </row>
    <row r="190" spans="1:7" ht="12.75">
      <c r="A190" t="s">
        <v>319</v>
      </c>
      <c r="C190" s="5">
        <v>13941751034</v>
      </c>
      <c r="D190" s="5">
        <v>44106564611</v>
      </c>
      <c r="E190" s="5">
        <v>8725156486</v>
      </c>
      <c r="F190" s="5">
        <v>58696244308</v>
      </c>
      <c r="G190" s="5">
        <v>125469716439</v>
      </c>
    </row>
    <row r="193" ht="12.75">
      <c r="C193" t="s">
        <v>320</v>
      </c>
    </row>
    <row r="194" ht="12.75">
      <c r="A194" t="s">
        <v>321</v>
      </c>
    </row>
    <row r="197" ht="12.75">
      <c r="A197" t="s">
        <v>322</v>
      </c>
    </row>
    <row r="198" ht="12.75">
      <c r="A198" t="s">
        <v>323</v>
      </c>
    </row>
    <row r="199" ht="12.75">
      <c r="A199" t="s">
        <v>324</v>
      </c>
    </row>
    <row r="200" ht="12.75">
      <c r="G200" t="s">
        <v>325</v>
      </c>
    </row>
    <row r="201" ht="12.75">
      <c r="G201" t="s">
        <v>326</v>
      </c>
    </row>
    <row r="202" ht="12.75">
      <c r="G202" t="s">
        <v>327</v>
      </c>
    </row>
    <row r="203" ht="12.75">
      <c r="G203" t="s">
        <v>328</v>
      </c>
    </row>
    <row r="204" ht="12.75">
      <c r="G204" t="s">
        <v>329</v>
      </c>
    </row>
    <row r="205" spans="3:7" ht="12.75">
      <c r="C205" t="s">
        <v>300</v>
      </c>
      <c r="G205" t="s">
        <v>330</v>
      </c>
    </row>
    <row r="206" spans="3:7" ht="12.75">
      <c r="C206" t="s">
        <v>302</v>
      </c>
      <c r="D206" t="s">
        <v>303</v>
      </c>
      <c r="E206" t="s">
        <v>304</v>
      </c>
      <c r="F206" t="s">
        <v>303</v>
      </c>
      <c r="G206" t="s">
        <v>331</v>
      </c>
    </row>
    <row r="207" spans="3:7" ht="12.75">
      <c r="C207" t="s">
        <v>306</v>
      </c>
      <c r="D207" t="s">
        <v>307</v>
      </c>
      <c r="E207" t="s">
        <v>308</v>
      </c>
      <c r="F207" t="s">
        <v>308</v>
      </c>
      <c r="G207" t="s">
        <v>332</v>
      </c>
    </row>
    <row r="208" spans="1:7" ht="12.75">
      <c r="A208" t="s">
        <v>310</v>
      </c>
      <c r="C208" t="s">
        <v>311</v>
      </c>
      <c r="D208" t="s">
        <v>312</v>
      </c>
      <c r="E208" t="s">
        <v>312</v>
      </c>
      <c r="F208" t="s">
        <v>312</v>
      </c>
      <c r="G208" t="s">
        <v>333</v>
      </c>
    </row>
    <row r="209" spans="1:7" ht="12.75">
      <c r="A209" t="s">
        <v>314</v>
      </c>
      <c r="C209" s="5">
        <v>853184</v>
      </c>
      <c r="D209" s="5">
        <v>79310188</v>
      </c>
      <c r="E209" s="5">
        <v>0</v>
      </c>
      <c r="F209" s="5">
        <v>36592</v>
      </c>
      <c r="G209" s="5">
        <v>80199964</v>
      </c>
    </row>
    <row r="210" spans="1:7" ht="12.75">
      <c r="A210" t="s">
        <v>315</v>
      </c>
      <c r="C210" s="5">
        <v>13330022</v>
      </c>
      <c r="D210" s="5">
        <v>3487042</v>
      </c>
      <c r="E210" s="5">
        <v>0</v>
      </c>
      <c r="F210" s="5">
        <v>11075</v>
      </c>
      <c r="G210" s="5">
        <v>16828139</v>
      </c>
    </row>
    <row r="211" spans="1:7" ht="12.75">
      <c r="A211" t="s">
        <v>316</v>
      </c>
      <c r="C211" s="5">
        <v>41201065</v>
      </c>
      <c r="D211" s="5">
        <v>8004094</v>
      </c>
      <c r="E211" s="5">
        <v>0</v>
      </c>
      <c r="F211" s="5">
        <v>75175</v>
      </c>
      <c r="G211" s="5">
        <v>49280334</v>
      </c>
    </row>
    <row r="212" spans="1:7" ht="12.75">
      <c r="A212" t="s">
        <v>317</v>
      </c>
      <c r="C212" s="5">
        <v>80500660</v>
      </c>
      <c r="D212" s="5">
        <v>35306726</v>
      </c>
      <c r="E212" s="5">
        <v>0</v>
      </c>
      <c r="F212" s="5">
        <v>100083</v>
      </c>
      <c r="G212" s="5">
        <v>115907469</v>
      </c>
    </row>
    <row r="213" spans="1:7" ht="12.75">
      <c r="A213" t="s">
        <v>318</v>
      </c>
      <c r="C213" s="5">
        <v>44241132</v>
      </c>
      <c r="D213" s="5">
        <v>1077331</v>
      </c>
      <c r="E213" s="5">
        <v>0</v>
      </c>
      <c r="F213" s="5">
        <v>18045</v>
      </c>
      <c r="G213" s="5">
        <v>45336508</v>
      </c>
    </row>
    <row r="214" spans="1:7" ht="12.75">
      <c r="A214" t="s">
        <v>319</v>
      </c>
      <c r="C214" s="5">
        <v>180126063</v>
      </c>
      <c r="D214" s="5">
        <v>127185381</v>
      </c>
      <c r="E214" s="5">
        <v>0</v>
      </c>
      <c r="F214" s="5">
        <v>240970</v>
      </c>
      <c r="G214" s="5">
        <v>307552414</v>
      </c>
    </row>
    <row r="216" ht="12.75">
      <c r="A216" t="s">
        <v>334</v>
      </c>
    </row>
    <row r="217" ht="12.75">
      <c r="A217" t="s">
        <v>249</v>
      </c>
    </row>
    <row r="218" ht="12.75">
      <c r="B218" t="s">
        <v>335</v>
      </c>
    </row>
    <row r="219" ht="12.75">
      <c r="A219" t="s">
        <v>336</v>
      </c>
    </row>
    <row r="220" ht="12.75">
      <c r="A220" t="s">
        <v>337</v>
      </c>
    </row>
    <row r="221" ht="12.75">
      <c r="A221" t="s">
        <v>338</v>
      </c>
    </row>
    <row r="222" ht="12.75">
      <c r="A222" t="s">
        <v>339</v>
      </c>
    </row>
    <row r="223" ht="12.75">
      <c r="A223" t="s">
        <v>340</v>
      </c>
    </row>
    <row r="225" ht="12.75">
      <c r="C225" t="s">
        <v>341</v>
      </c>
    </row>
    <row r="226" ht="12.75">
      <c r="A226" t="s">
        <v>342</v>
      </c>
    </row>
    <row r="227" ht="12.75">
      <c r="A227" t="s">
        <v>343</v>
      </c>
    </row>
    <row r="229" ht="12.75">
      <c r="A229" t="s">
        <v>344</v>
      </c>
    </row>
    <row r="230" ht="12.75">
      <c r="A230" t="s">
        <v>345</v>
      </c>
    </row>
    <row r="231" ht="12.75">
      <c r="G231" t="s">
        <v>328</v>
      </c>
    </row>
    <row r="232" spans="4:7" ht="12.75">
      <c r="D232" t="s">
        <v>346</v>
      </c>
      <c r="G232" t="s">
        <v>347</v>
      </c>
    </row>
    <row r="233" spans="4:7" ht="12.75">
      <c r="D233" t="s">
        <v>302</v>
      </c>
      <c r="E233" t="s">
        <v>303</v>
      </c>
      <c r="F233" t="s">
        <v>303</v>
      </c>
      <c r="G233" t="s">
        <v>348</v>
      </c>
    </row>
    <row r="234" spans="4:7" ht="12.75">
      <c r="D234" t="s">
        <v>306</v>
      </c>
      <c r="E234" t="s">
        <v>307</v>
      </c>
      <c r="F234" t="s">
        <v>308</v>
      </c>
      <c r="G234" t="s">
        <v>349</v>
      </c>
    </row>
    <row r="235" spans="1:7" ht="12.75">
      <c r="A235" t="s">
        <v>310</v>
      </c>
      <c r="D235" t="s">
        <v>311</v>
      </c>
      <c r="E235" t="s">
        <v>350</v>
      </c>
      <c r="F235" t="s">
        <v>312</v>
      </c>
      <c r="G235" t="s">
        <v>313</v>
      </c>
    </row>
    <row r="236" spans="1:7" ht="12.75">
      <c r="A236" t="s">
        <v>314</v>
      </c>
      <c r="D236" s="3">
        <v>4251118</v>
      </c>
      <c r="E236" s="3">
        <v>164033635</v>
      </c>
      <c r="F236" s="3">
        <v>215300</v>
      </c>
      <c r="G236" s="3">
        <v>168500053</v>
      </c>
    </row>
    <row r="237" spans="1:7" ht="12.75">
      <c r="A237" t="s">
        <v>315</v>
      </c>
      <c r="D237" s="3">
        <v>59858995</v>
      </c>
      <c r="E237" s="3">
        <v>21622985</v>
      </c>
      <c r="F237" s="3">
        <v>55775</v>
      </c>
      <c r="G237" s="3">
        <v>81537755</v>
      </c>
    </row>
    <row r="238" spans="1:7" ht="12.75">
      <c r="A238" t="s">
        <v>316</v>
      </c>
      <c r="D238" s="3">
        <v>193684419</v>
      </c>
      <c r="E238" s="3">
        <v>53960147</v>
      </c>
      <c r="F238" s="3">
        <v>298270</v>
      </c>
      <c r="G238" s="3">
        <v>247942836</v>
      </c>
    </row>
    <row r="239" spans="1:7" ht="12.75">
      <c r="A239" t="s">
        <v>317</v>
      </c>
      <c r="D239" s="3">
        <v>280949643</v>
      </c>
      <c r="E239" s="3">
        <v>111506883</v>
      </c>
      <c r="F239" s="3">
        <v>338268</v>
      </c>
      <c r="G239" s="3">
        <v>392794794</v>
      </c>
    </row>
    <row r="240" spans="1:7" ht="12.75">
      <c r="A240" t="s">
        <v>318</v>
      </c>
      <c r="D240" s="3">
        <v>113723282</v>
      </c>
      <c r="E240" s="3">
        <v>3874733</v>
      </c>
      <c r="F240" s="3">
        <v>75052</v>
      </c>
      <c r="G240" s="3">
        <v>117673067</v>
      </c>
    </row>
    <row r="241" spans="1:7" ht="12.75">
      <c r="A241" t="s">
        <v>319</v>
      </c>
      <c r="D241" s="3">
        <v>652467457</v>
      </c>
      <c r="E241" s="3">
        <v>354998383</v>
      </c>
      <c r="F241" s="3">
        <v>982665</v>
      </c>
      <c r="G241" s="3">
        <v>1008448505</v>
      </c>
    </row>
    <row r="243" ht="12.75">
      <c r="C243" t="s">
        <v>351</v>
      </c>
    </row>
    <row r="244" ht="12.75">
      <c r="A244" t="s">
        <v>352</v>
      </c>
    </row>
    <row r="245" ht="12.75">
      <c r="A245" t="s">
        <v>353</v>
      </c>
    </row>
    <row r="247" ht="12.75">
      <c r="A247" t="s">
        <v>354</v>
      </c>
    </row>
    <row r="248" ht="12.75">
      <c r="A248" t="s">
        <v>355</v>
      </c>
    </row>
    <row r="249" ht="12.75">
      <c r="A249" t="s">
        <v>356</v>
      </c>
    </row>
    <row r="250" ht="12.75">
      <c r="G250" t="s">
        <v>325</v>
      </c>
    </row>
    <row r="251" ht="12.75">
      <c r="G251" t="s">
        <v>357</v>
      </c>
    </row>
    <row r="252" ht="12.75">
      <c r="G252" t="s">
        <v>312</v>
      </c>
    </row>
    <row r="253" ht="12.75">
      <c r="G253" t="s">
        <v>328</v>
      </c>
    </row>
    <row r="254" spans="4:7" ht="12.75">
      <c r="D254" t="s">
        <v>346</v>
      </c>
      <c r="G254" t="s">
        <v>347</v>
      </c>
    </row>
    <row r="255" spans="4:7" ht="12.75">
      <c r="D255" t="s">
        <v>302</v>
      </c>
      <c r="E255" t="s">
        <v>303</v>
      </c>
      <c r="F255" t="s">
        <v>303</v>
      </c>
      <c r="G255" t="s">
        <v>348</v>
      </c>
    </row>
    <row r="256" spans="4:7" ht="12.75">
      <c r="D256" t="s">
        <v>306</v>
      </c>
      <c r="E256" t="s">
        <v>307</v>
      </c>
      <c r="F256" t="s">
        <v>308</v>
      </c>
      <c r="G256" t="s">
        <v>349</v>
      </c>
    </row>
    <row r="257" spans="3:7" ht="12.75">
      <c r="C257" t="s">
        <v>310</v>
      </c>
      <c r="D257" t="s">
        <v>311</v>
      </c>
      <c r="E257" t="s">
        <v>350</v>
      </c>
      <c r="F257" t="s">
        <v>312</v>
      </c>
      <c r="G257" t="s">
        <v>333</v>
      </c>
    </row>
    <row r="258" spans="3:7" ht="12.75">
      <c r="C258" t="s">
        <v>314</v>
      </c>
      <c r="D258" s="5">
        <v>1290</v>
      </c>
      <c r="E258" s="5">
        <v>2482</v>
      </c>
      <c r="F258" s="5">
        <v>0</v>
      </c>
      <c r="G258" s="5">
        <v>3772</v>
      </c>
    </row>
    <row r="259" spans="3:7" ht="12.75">
      <c r="C259" t="s">
        <v>315</v>
      </c>
      <c r="D259" s="5">
        <v>15209</v>
      </c>
      <c r="E259" s="5">
        <v>3734</v>
      </c>
      <c r="F259" s="5">
        <v>0</v>
      </c>
      <c r="G259" s="5">
        <v>18943</v>
      </c>
    </row>
    <row r="260" spans="3:7" ht="12.75">
      <c r="C260" t="s">
        <v>316</v>
      </c>
      <c r="D260" s="5">
        <v>25554</v>
      </c>
      <c r="E260" s="5">
        <v>9710</v>
      </c>
      <c r="F260" s="5">
        <v>0</v>
      </c>
      <c r="G260" s="5">
        <v>35264</v>
      </c>
    </row>
    <row r="261" spans="3:7" ht="12.75">
      <c r="C261" t="s">
        <v>317</v>
      </c>
      <c r="D261" s="5">
        <v>18933</v>
      </c>
      <c r="E261" s="5">
        <v>6821</v>
      </c>
      <c r="F261" s="5">
        <v>307</v>
      </c>
      <c r="G261" s="5">
        <v>26061</v>
      </c>
    </row>
    <row r="262" spans="3:7" ht="12.75">
      <c r="C262" t="s">
        <v>318</v>
      </c>
      <c r="D262" s="5">
        <v>16503</v>
      </c>
      <c r="E262" s="5">
        <v>295</v>
      </c>
      <c r="F262" s="5">
        <v>0</v>
      </c>
      <c r="G262" s="5">
        <v>16798</v>
      </c>
    </row>
    <row r="263" spans="3:7" ht="12.75">
      <c r="C263" t="s">
        <v>319</v>
      </c>
      <c r="D263" s="5">
        <v>77489</v>
      </c>
      <c r="E263" s="5">
        <v>23042</v>
      </c>
      <c r="F263" s="5">
        <v>307</v>
      </c>
      <c r="G263" s="5">
        <v>100838</v>
      </c>
    </row>
    <row r="265" ht="12.75">
      <c r="A265" t="s">
        <v>334</v>
      </c>
    </row>
    <row r="266" ht="12.75">
      <c r="A266" t="s">
        <v>358</v>
      </c>
    </row>
    <row r="267" ht="12.75">
      <c r="A267" t="s">
        <v>359</v>
      </c>
    </row>
    <row r="269" ht="12.75">
      <c r="B269" t="s">
        <v>360</v>
      </c>
    </row>
    <row r="270" ht="12.75">
      <c r="A270" s="1" t="s">
        <v>361</v>
      </c>
    </row>
    <row r="271" ht="12.75">
      <c r="A271" t="s">
        <v>362</v>
      </c>
    </row>
    <row r="272" ht="12.75">
      <c r="A272" t="s">
        <v>363</v>
      </c>
    </row>
    <row r="274" ht="12.75">
      <c r="C274" t="s">
        <v>364</v>
      </c>
    </row>
    <row r="275" ht="12.75">
      <c r="A275" t="s">
        <v>365</v>
      </c>
    </row>
    <row r="276" ht="12.75">
      <c r="A276" t="s">
        <v>366</v>
      </c>
    </row>
    <row r="277" ht="12.75">
      <c r="A277" t="s">
        <v>367</v>
      </c>
    </row>
    <row r="278" ht="12.75">
      <c r="A278" t="s">
        <v>368</v>
      </c>
    </row>
    <row r="279" ht="12.75">
      <c r="A279" t="s">
        <v>369</v>
      </c>
    </row>
    <row r="281" ht="12.75">
      <c r="C281" t="s">
        <v>370</v>
      </c>
    </row>
    <row r="282" ht="12.75">
      <c r="A282" t="s">
        <v>371</v>
      </c>
    </row>
    <row r="283" ht="12.75">
      <c r="A283" t="s">
        <v>372</v>
      </c>
    </row>
    <row r="284" ht="12.75">
      <c r="A284" t="s">
        <v>373</v>
      </c>
    </row>
    <row r="285" ht="12.75">
      <c r="A285" t="s">
        <v>374</v>
      </c>
    </row>
    <row r="288" spans="5:7" ht="12.75">
      <c r="E288" t="s">
        <v>375</v>
      </c>
      <c r="F288" t="s">
        <v>376</v>
      </c>
      <c r="G288" t="s">
        <v>377</v>
      </c>
    </row>
    <row r="289" spans="3:7" ht="12.75">
      <c r="C289" t="s">
        <v>378</v>
      </c>
      <c r="E289" t="s">
        <v>379</v>
      </c>
      <c r="F289" t="s">
        <v>380</v>
      </c>
      <c r="G289" t="s">
        <v>379</v>
      </c>
    </row>
    <row r="290" spans="3:7" ht="12.75">
      <c r="C290" t="s">
        <v>381</v>
      </c>
      <c r="E290" s="3">
        <v>99854097559</v>
      </c>
      <c r="F290" s="4">
        <v>0.2056</v>
      </c>
      <c r="G290" s="3">
        <v>485671680734.4358</v>
      </c>
    </row>
    <row r="291" spans="3:7" ht="12.75">
      <c r="C291" t="s">
        <v>382</v>
      </c>
      <c r="E291" s="3">
        <v>103676971611</v>
      </c>
      <c r="F291" s="4">
        <v>0.1855</v>
      </c>
      <c r="G291" s="3">
        <v>558905507336.9272</v>
      </c>
    </row>
    <row r="292" spans="3:7" ht="12.75">
      <c r="C292" t="s">
        <v>383</v>
      </c>
      <c r="E292" s="3">
        <v>111397956330</v>
      </c>
      <c r="F292" s="4">
        <v>0.1818</v>
      </c>
      <c r="G292" s="3">
        <v>612750034818.4819</v>
      </c>
    </row>
    <row r="293" spans="3:7" ht="12.75">
      <c r="C293" t="s">
        <v>384</v>
      </c>
      <c r="E293" s="3">
        <v>116477764261</v>
      </c>
      <c r="F293" s="4">
        <v>0.1828</v>
      </c>
      <c r="G293" s="3">
        <v>637186894206.7834</v>
      </c>
    </row>
    <row r="294" spans="3:7" ht="12.75">
      <c r="C294" t="s">
        <v>385</v>
      </c>
      <c r="E294" s="3">
        <v>125777268853</v>
      </c>
      <c r="F294" s="4">
        <v>0.177</v>
      </c>
      <c r="G294" s="3">
        <v>710606038717.5142</v>
      </c>
    </row>
    <row r="295" spans="6:7" ht="12.75">
      <c r="F295" t="s">
        <v>386</v>
      </c>
      <c r="G295" s="3">
        <v>601024031162.8285</v>
      </c>
    </row>
    <row r="296" spans="3:7" ht="12.75">
      <c r="C296" t="s">
        <v>387</v>
      </c>
      <c r="G296" s="3"/>
    </row>
    <row r="297" ht="12.75">
      <c r="G297" s="3"/>
    </row>
    <row r="298" spans="3:7" ht="12.75">
      <c r="C298" s="1" t="s">
        <v>388</v>
      </c>
      <c r="G298" s="3">
        <v>15025600779.070713</v>
      </c>
    </row>
    <row r="299" ht="12.75">
      <c r="G299" s="3"/>
    </row>
    <row r="300" spans="3:7" ht="12.75">
      <c r="C300" t="s">
        <v>389</v>
      </c>
      <c r="G300" s="3"/>
    </row>
    <row r="301" spans="3:7" ht="12.75">
      <c r="C301" t="s">
        <v>390</v>
      </c>
      <c r="G301" s="3"/>
    </row>
    <row r="302" spans="3:7" ht="12.75">
      <c r="C302" t="s">
        <v>391</v>
      </c>
      <c r="G302" s="3">
        <v>0</v>
      </c>
    </row>
    <row r="303" ht="12.75">
      <c r="G303" s="3"/>
    </row>
    <row r="304" spans="3:7" ht="12.75">
      <c r="C304" t="s">
        <v>392</v>
      </c>
      <c r="G304" s="3"/>
    </row>
    <row r="305" spans="3:7" ht="12.75">
      <c r="C305" t="s">
        <v>393</v>
      </c>
      <c r="G305" s="3">
        <v>-76576138</v>
      </c>
    </row>
    <row r="306" ht="12.75">
      <c r="G306" s="3"/>
    </row>
    <row r="307" spans="3:7" ht="12.75">
      <c r="C307" t="s">
        <v>394</v>
      </c>
      <c r="G307" s="3"/>
    </row>
    <row r="308" spans="3:7" ht="12.75">
      <c r="C308" t="s">
        <v>395</v>
      </c>
      <c r="G308" s="3"/>
    </row>
    <row r="309" ht="12.75">
      <c r="G309" s="3"/>
    </row>
    <row r="310" spans="3:7" ht="12.75">
      <c r="C310" t="s">
        <v>396</v>
      </c>
      <c r="G310" s="3">
        <v>14949024641.070713</v>
      </c>
    </row>
    <row r="320" ht="12.75">
      <c r="A320" t="s">
        <v>397</v>
      </c>
    </row>
    <row r="321" ht="12.75">
      <c r="A321" t="s">
        <v>398</v>
      </c>
    </row>
    <row r="323" ht="12.75">
      <c r="B323" t="s">
        <v>399</v>
      </c>
    </row>
    <row r="324" ht="12.75">
      <c r="A324" s="1" t="s">
        <v>400</v>
      </c>
    </row>
    <row r="325" ht="12.75">
      <c r="A325" t="s">
        <v>401</v>
      </c>
    </row>
    <row r="327" ht="12.75">
      <c r="C327" t="s">
        <v>402</v>
      </c>
    </row>
    <row r="328" spans="3:6" ht="12.75">
      <c r="C328" t="s">
        <v>403</v>
      </c>
      <c r="F328">
        <v>15.118100000000002</v>
      </c>
    </row>
    <row r="330" spans="3:6" ht="12.75">
      <c r="C330" t="s">
        <v>404</v>
      </c>
      <c r="F330">
        <v>36.7185</v>
      </c>
    </row>
    <row r="332" spans="3:6" ht="12.75">
      <c r="C332" t="s">
        <v>405</v>
      </c>
      <c r="F332">
        <v>7.035900000000001</v>
      </c>
    </row>
    <row r="334" spans="3:6" ht="12.75">
      <c r="C334" t="s">
        <v>406</v>
      </c>
      <c r="F334">
        <v>41.1275</v>
      </c>
    </row>
    <row r="336" spans="5:6" ht="12.75">
      <c r="E336" t="s">
        <v>407</v>
      </c>
      <c r="F336" s="2">
        <v>100</v>
      </c>
    </row>
    <row r="338" ht="12.75">
      <c r="A338" t="s">
        <v>334</v>
      </c>
    </row>
    <row r="340" ht="12.75">
      <c r="B340" t="s">
        <v>408</v>
      </c>
    </row>
    <row r="342" ht="12.75">
      <c r="C342" t="s">
        <v>409</v>
      </c>
    </row>
    <row r="343" ht="12.75">
      <c r="A343" s="1" t="s">
        <v>410</v>
      </c>
    </row>
    <row r="344" ht="12.75">
      <c r="A344" t="s">
        <v>411</v>
      </c>
    </row>
    <row r="347" ht="12.75">
      <c r="D347" t="s">
        <v>346</v>
      </c>
    </row>
    <row r="348" spans="4:5" ht="12.75">
      <c r="D348" t="s">
        <v>302</v>
      </c>
      <c r="E348" t="s">
        <v>303</v>
      </c>
    </row>
    <row r="349" spans="4:7" ht="12.75">
      <c r="D349" t="s">
        <v>306</v>
      </c>
      <c r="E349" t="s">
        <v>306</v>
      </c>
      <c r="F349" t="s">
        <v>304</v>
      </c>
      <c r="G349" t="s">
        <v>303</v>
      </c>
    </row>
    <row r="350" spans="4:7" ht="12.75">
      <c r="D350" t="s">
        <v>308</v>
      </c>
      <c r="E350" t="s">
        <v>308</v>
      </c>
      <c r="F350" t="s">
        <v>308</v>
      </c>
      <c r="G350" t="s">
        <v>308</v>
      </c>
    </row>
    <row r="351" spans="4:7" ht="12.75">
      <c r="D351" t="s">
        <v>412</v>
      </c>
      <c r="E351" t="s">
        <v>312</v>
      </c>
      <c r="F351" t="s">
        <v>312</v>
      </c>
      <c r="G351" t="s">
        <v>312</v>
      </c>
    </row>
    <row r="353" ht="12.75">
      <c r="A353" t="s">
        <v>413</v>
      </c>
    </row>
    <row r="354" ht="12.75">
      <c r="A354" t="s">
        <v>414</v>
      </c>
    </row>
    <row r="355" ht="12.75">
      <c r="A355" t="s">
        <v>415</v>
      </c>
    </row>
    <row r="356" ht="12.75">
      <c r="A356" t="s">
        <v>416</v>
      </c>
    </row>
    <row r="357" spans="1:7" ht="12.75">
      <c r="A357" t="s">
        <v>417</v>
      </c>
      <c r="D357">
        <v>0.12241999999999999</v>
      </c>
      <c r="E357">
        <v>0.09472</v>
      </c>
      <c r="F357">
        <v>0.09196</v>
      </c>
      <c r="G357">
        <v>0.07991000000000001</v>
      </c>
    </row>
    <row r="359" ht="12.75">
      <c r="A359" t="s">
        <v>418</v>
      </c>
    </row>
    <row r="360" ht="12.75">
      <c r="A360" t="s">
        <v>419</v>
      </c>
    </row>
    <row r="361" ht="12.75">
      <c r="A361" t="s">
        <v>420</v>
      </c>
    </row>
    <row r="362" ht="12.75">
      <c r="A362" t="s">
        <v>421</v>
      </c>
    </row>
    <row r="363" spans="1:7" ht="12.75">
      <c r="A363" t="s">
        <v>422</v>
      </c>
      <c r="D363">
        <v>0.031920000000000004</v>
      </c>
      <c r="E363">
        <v>0.024560000000000002</v>
      </c>
      <c r="F363">
        <v>0.02381</v>
      </c>
      <c r="G363">
        <v>0.02068</v>
      </c>
    </row>
    <row r="365" ht="12.75">
      <c r="A365" t="s">
        <v>423</v>
      </c>
    </row>
    <row r="366" spans="1:7" ht="12.75">
      <c r="A366" t="s">
        <v>424</v>
      </c>
      <c r="D366">
        <v>0.15434</v>
      </c>
      <c r="E366">
        <v>0.11928</v>
      </c>
      <c r="F366">
        <v>0.11577</v>
      </c>
      <c r="G366">
        <v>0.10059</v>
      </c>
    </row>
    <row r="368" ht="12.75">
      <c r="A368" t="s">
        <v>334</v>
      </c>
    </row>
    <row r="370" ht="12.75">
      <c r="A370" t="s">
        <v>425</v>
      </c>
    </row>
    <row r="371" ht="12.75">
      <c r="A371" t="s">
        <v>426</v>
      </c>
    </row>
    <row r="372" ht="12.75">
      <c r="A372" t="s">
        <v>427</v>
      </c>
    </row>
    <row r="374" ht="12.75">
      <c r="D374" t="s">
        <v>346</v>
      </c>
    </row>
    <row r="375" spans="4:5" ht="12.75">
      <c r="D375" t="s">
        <v>302</v>
      </c>
      <c r="E375" t="s">
        <v>303</v>
      </c>
    </row>
    <row r="376" spans="4:7" ht="12.75">
      <c r="D376" t="s">
        <v>306</v>
      </c>
      <c r="E376" t="s">
        <v>306</v>
      </c>
      <c r="F376" t="s">
        <v>304</v>
      </c>
      <c r="G376" t="s">
        <v>303</v>
      </c>
    </row>
    <row r="377" spans="4:7" ht="12.75">
      <c r="D377" t="s">
        <v>308</v>
      </c>
      <c r="E377" t="s">
        <v>308</v>
      </c>
      <c r="F377" t="s">
        <v>308</v>
      </c>
      <c r="G377" t="s">
        <v>308</v>
      </c>
    </row>
    <row r="378" spans="4:7" ht="12.75">
      <c r="D378" t="s">
        <v>412</v>
      </c>
      <c r="E378" t="s">
        <v>312</v>
      </c>
      <c r="F378" t="s">
        <v>312</v>
      </c>
      <c r="G378" t="s">
        <v>312</v>
      </c>
    </row>
    <row r="380" ht="12.75">
      <c r="A380" t="s">
        <v>428</v>
      </c>
    </row>
    <row r="381" ht="12.75">
      <c r="A381" t="s">
        <v>414</v>
      </c>
    </row>
    <row r="382" ht="12.75">
      <c r="A382" t="s">
        <v>429</v>
      </c>
    </row>
    <row r="383" ht="12.75">
      <c r="A383" t="s">
        <v>430</v>
      </c>
    </row>
    <row r="384" spans="1:7" ht="12.75">
      <c r="A384" t="s">
        <v>417</v>
      </c>
      <c r="D384">
        <v>0.09651</v>
      </c>
      <c r="E384">
        <v>0.07484</v>
      </c>
      <c r="F384">
        <v>0</v>
      </c>
      <c r="G384">
        <v>0.06317</v>
      </c>
    </row>
    <row r="386" ht="12.75">
      <c r="A386" t="s">
        <v>431</v>
      </c>
    </row>
    <row r="387" ht="12.75">
      <c r="A387" t="s">
        <v>419</v>
      </c>
    </row>
    <row r="388" ht="12.75">
      <c r="A388" t="s">
        <v>432</v>
      </c>
    </row>
    <row r="389" ht="12.75">
      <c r="A389" t="s">
        <v>421</v>
      </c>
    </row>
    <row r="390" spans="1:7" ht="12.75">
      <c r="A390" t="s">
        <v>422</v>
      </c>
      <c r="D390">
        <v>0.0069099999999999995</v>
      </c>
      <c r="E390">
        <v>0.00535</v>
      </c>
      <c r="F390">
        <v>0</v>
      </c>
      <c r="G390">
        <v>0.00452</v>
      </c>
    </row>
    <row r="392" ht="12.75">
      <c r="A392" t="s">
        <v>433</v>
      </c>
    </row>
    <row r="393" ht="12.75">
      <c r="A393" t="s">
        <v>434</v>
      </c>
    </row>
    <row r="394" ht="12.75">
      <c r="A394" t="s">
        <v>435</v>
      </c>
    </row>
    <row r="395" ht="12.75">
      <c r="A395" t="s">
        <v>436</v>
      </c>
    </row>
    <row r="396" spans="1:7" ht="12.75">
      <c r="A396" t="s">
        <v>437</v>
      </c>
      <c r="D396">
        <v>0.10342</v>
      </c>
      <c r="E396">
        <v>0.08019</v>
      </c>
      <c r="F396">
        <v>0</v>
      </c>
      <c r="G396">
        <v>0.06769</v>
      </c>
    </row>
    <row r="398" ht="12.75">
      <c r="A398" t="s">
        <v>334</v>
      </c>
    </row>
    <row r="400" ht="12.75">
      <c r="A400" s="1" t="s">
        <v>438</v>
      </c>
    </row>
    <row r="403" ht="12.75">
      <c r="A403" t="s">
        <v>439</v>
      </c>
    </row>
    <row r="404" ht="12.75">
      <c r="A404" s="1" t="s">
        <v>440</v>
      </c>
    </row>
    <row r="405" ht="12.75">
      <c r="A405" t="s">
        <v>441</v>
      </c>
    </row>
    <row r="406" ht="12.75">
      <c r="A406" t="s">
        <v>442</v>
      </c>
    </row>
    <row r="407" ht="12.75">
      <c r="A407" t="s">
        <v>443</v>
      </c>
    </row>
    <row r="409" ht="12.75">
      <c r="A409" s="1" t="s">
        <v>444</v>
      </c>
    </row>
    <row r="410" ht="12.75">
      <c r="A410" t="s">
        <v>445</v>
      </c>
    </row>
    <row r="411" ht="12.75">
      <c r="A411" t="s">
        <v>446</v>
      </c>
    </row>
    <row r="412" ht="12.75">
      <c r="A412" t="s">
        <v>447</v>
      </c>
    </row>
    <row r="413" ht="12.75">
      <c r="A413" s="1" t="s">
        <v>448</v>
      </c>
    </row>
    <row r="414" ht="12.75">
      <c r="A414" t="s">
        <v>449</v>
      </c>
    </row>
    <row r="416" spans="1:4" ht="12.75">
      <c r="A416" t="s">
        <v>450</v>
      </c>
      <c r="D416" t="s">
        <v>451</v>
      </c>
    </row>
    <row r="420" ht="12.75">
      <c r="A420" t="s">
        <v>452</v>
      </c>
    </row>
    <row r="422" ht="12.75">
      <c r="A422" s="1" t="s">
        <v>453</v>
      </c>
    </row>
    <row r="423" ht="12.75">
      <c r="A423" s="1" t="s">
        <v>454</v>
      </c>
    </row>
    <row r="425" ht="12.75">
      <c r="A425" t="s">
        <v>455</v>
      </c>
    </row>
    <row r="427" ht="12.75">
      <c r="A427" t="s">
        <v>456</v>
      </c>
    </row>
    <row r="433" ht="12.75">
      <c r="A433" t="s">
        <v>457</v>
      </c>
    </row>
    <row r="436" ht="12.75">
      <c r="A436" t="s">
        <v>458</v>
      </c>
    </row>
    <row r="438" ht="12.75">
      <c r="A438" t="s">
        <v>459</v>
      </c>
    </row>
    <row r="439" ht="12.75">
      <c r="A439" t="s">
        <v>460</v>
      </c>
    </row>
    <row r="440" ht="12.75">
      <c r="A440" t="s">
        <v>461</v>
      </c>
    </row>
    <row r="441" ht="12.75">
      <c r="A441" s="1" t="s">
        <v>462</v>
      </c>
    </row>
    <row r="446" ht="12.75">
      <c r="A446" t="s">
        <v>463</v>
      </c>
    </row>
    <row r="447" ht="12.75">
      <c r="F447" t="s">
        <v>464</v>
      </c>
    </row>
    <row r="448" ht="12.75">
      <c r="F448" t="s">
        <v>465</v>
      </c>
    </row>
    <row r="451" ht="12.75">
      <c r="A451" t="s">
        <v>466</v>
      </c>
    </row>
    <row r="452" ht="12.75">
      <c r="A452" t="s">
        <v>467</v>
      </c>
    </row>
    <row r="453" ht="12.75">
      <c r="A453" t="s">
        <v>468</v>
      </c>
    </row>
    <row r="455" ht="12.75">
      <c r="A455" t="s">
        <v>211</v>
      </c>
    </row>
    <row r="458" ht="12.75">
      <c r="A458" t="s">
        <v>469</v>
      </c>
    </row>
  </sheetData>
  <printOptions/>
  <pageMargins left="0.75" right="0.75" top="1" bottom="1" header="0.5" footer="0.5"/>
  <pageSetup horizontalDpi="300" verticalDpi="300" orientation="portrait" r:id="rId1"/>
  <rowBreaks count="3" manualBreakCount="3">
    <brk id="55" max="255" man="1"/>
    <brk id="167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C3" sqref="C3"/>
    </sheetView>
  </sheetViews>
  <sheetFormatPr defaultColWidth="9.140625" defaultRowHeight="12.75"/>
  <cols>
    <col min="7" max="7" width="15.421875" style="0" bestFit="1" customWidth="1"/>
  </cols>
  <sheetData>
    <row r="1" ht="12.75">
      <c r="D1" t="s">
        <v>452</v>
      </c>
    </row>
    <row r="3" spans="3:9" ht="12.75">
      <c r="C3" t="s">
        <v>470</v>
      </c>
      <c r="I3" t="s">
        <v>36</v>
      </c>
    </row>
    <row r="4" ht="12.75">
      <c r="C4" t="s">
        <v>471</v>
      </c>
    </row>
    <row r="5" ht="12.75">
      <c r="C5" t="s">
        <v>472</v>
      </c>
    </row>
    <row r="9" ht="12.75">
      <c r="G9" t="s">
        <v>473</v>
      </c>
    </row>
    <row r="10" spans="1:7" ht="12.75">
      <c r="A10" t="s">
        <v>474</v>
      </c>
      <c r="G10" t="s">
        <v>475</v>
      </c>
    </row>
    <row r="12" ht="12.75">
      <c r="A12" t="s">
        <v>476</v>
      </c>
    </row>
    <row r="13" spans="1:7" ht="12.75">
      <c r="A13" t="s">
        <v>477</v>
      </c>
      <c r="G13" s="3">
        <v>4644000000</v>
      </c>
    </row>
    <row r="14" spans="1:7" ht="12.75">
      <c r="A14" t="s">
        <v>478</v>
      </c>
      <c r="G14" s="3">
        <v>7498850000</v>
      </c>
    </row>
    <row r="15" spans="1:7" ht="12.75">
      <c r="A15" t="s">
        <v>479</v>
      </c>
      <c r="G15" s="3">
        <v>3163000000</v>
      </c>
    </row>
    <row r="16" spans="1:7" ht="12.75">
      <c r="A16" t="s">
        <v>480</v>
      </c>
      <c r="G16" s="3">
        <v>550000000</v>
      </c>
    </row>
    <row r="17" spans="1:7" ht="12.75">
      <c r="A17" t="s">
        <v>481</v>
      </c>
      <c r="G17" s="3">
        <v>355000000</v>
      </c>
    </row>
    <row r="18" spans="1:7" ht="12.75">
      <c r="A18" t="s">
        <v>482</v>
      </c>
      <c r="G18" s="3">
        <v>813000000</v>
      </c>
    </row>
    <row r="19" spans="1:7" ht="12.75">
      <c r="A19" t="s">
        <v>483</v>
      </c>
      <c r="G19" s="3">
        <v>1249000000</v>
      </c>
    </row>
    <row r="20" spans="1:7" ht="12.75">
      <c r="A20" t="s">
        <v>484</v>
      </c>
      <c r="G20" s="3">
        <v>1586000000</v>
      </c>
    </row>
    <row r="21" spans="1:7" ht="12.75">
      <c r="A21" t="s">
        <v>485</v>
      </c>
      <c r="G21" s="3">
        <v>1381000000</v>
      </c>
    </row>
    <row r="22" spans="1:7" ht="12.75">
      <c r="A22" t="s">
        <v>486</v>
      </c>
      <c r="G22" s="3">
        <v>117000000</v>
      </c>
    </row>
    <row r="23" spans="1:7" ht="12.75">
      <c r="A23" t="s">
        <v>487</v>
      </c>
      <c r="G23" s="3">
        <v>337000000</v>
      </c>
    </row>
    <row r="24" ht="12.75">
      <c r="G24" s="3"/>
    </row>
    <row r="25" spans="1:7" ht="12.75">
      <c r="A25" t="s">
        <v>488</v>
      </c>
      <c r="G25" s="3"/>
    </row>
    <row r="26" spans="1:7" ht="12.75">
      <c r="A26" t="s">
        <v>489</v>
      </c>
      <c r="G26" s="3">
        <v>43000000</v>
      </c>
    </row>
    <row r="27" spans="1:7" ht="12.75">
      <c r="A27" t="s">
        <v>490</v>
      </c>
      <c r="G27" s="3">
        <v>0</v>
      </c>
    </row>
    <row r="28" spans="1:7" ht="12.75">
      <c r="A28" t="s">
        <v>491</v>
      </c>
      <c r="G28" s="3">
        <v>19600000</v>
      </c>
    </row>
    <row r="29" spans="1:7" ht="12.75">
      <c r="A29" t="s">
        <v>492</v>
      </c>
      <c r="G29" s="3">
        <v>146815000</v>
      </c>
    </row>
    <row r="30" spans="1:7" ht="12.75">
      <c r="A30" t="s">
        <v>493</v>
      </c>
      <c r="G30" s="3">
        <v>90000000</v>
      </c>
    </row>
    <row r="31" spans="1:7" ht="12.75">
      <c r="A31" t="s">
        <v>494</v>
      </c>
      <c r="G31" s="3">
        <v>23000000</v>
      </c>
    </row>
    <row r="32" spans="1:7" ht="12.75">
      <c r="A32" t="s">
        <v>495</v>
      </c>
      <c r="G32" s="3">
        <v>28000000</v>
      </c>
    </row>
    <row r="33" spans="1:7" ht="12.75">
      <c r="A33" t="s">
        <v>496</v>
      </c>
      <c r="G33" s="3">
        <v>44000000</v>
      </c>
    </row>
    <row r="34" spans="1:7" ht="12.75">
      <c r="A34" t="s">
        <v>497</v>
      </c>
      <c r="G34" s="3">
        <v>7000000</v>
      </c>
    </row>
    <row r="35" spans="1:7" ht="12.75">
      <c r="A35" t="s">
        <v>498</v>
      </c>
      <c r="G35" s="3">
        <v>4000000</v>
      </c>
    </row>
    <row r="36" spans="1:7" ht="12.75">
      <c r="A36" t="s">
        <v>0</v>
      </c>
      <c r="G36" s="3">
        <v>35000</v>
      </c>
    </row>
    <row r="37" spans="1:7" ht="12.75">
      <c r="A37" t="s">
        <v>1</v>
      </c>
      <c r="G37" s="3">
        <v>-25000000</v>
      </c>
    </row>
    <row r="38" ht="12.75">
      <c r="G38" s="3"/>
    </row>
    <row r="39" spans="1:7" ht="12.75">
      <c r="A39" t="s">
        <v>2</v>
      </c>
      <c r="G39" s="3">
        <v>1148000000</v>
      </c>
    </row>
    <row r="40" ht="12.75">
      <c r="G40" s="3">
        <v>23222300000</v>
      </c>
    </row>
    <row r="41" spans="1:7" ht="12.75">
      <c r="A41" t="s">
        <v>3</v>
      </c>
      <c r="G41" s="3"/>
    </row>
    <row r="42" spans="1:7" ht="12.75">
      <c r="A42" t="s">
        <v>4</v>
      </c>
      <c r="G42" s="3">
        <v>419144200</v>
      </c>
    </row>
    <row r="43" spans="1:7" ht="12.75">
      <c r="A43" t="s">
        <v>5</v>
      </c>
      <c r="G43" s="3">
        <v>387300000</v>
      </c>
    </row>
    <row r="44" spans="1:7" ht="12.75">
      <c r="A44" t="s">
        <v>6</v>
      </c>
      <c r="G44" s="3">
        <v>562538423</v>
      </c>
    </row>
    <row r="45" spans="1:7" ht="12.75">
      <c r="A45" t="s">
        <v>7</v>
      </c>
      <c r="G45" s="3">
        <v>1193734150</v>
      </c>
    </row>
    <row r="46" spans="1:7" ht="12.75">
      <c r="A46" t="s">
        <v>8</v>
      </c>
      <c r="G46" s="3">
        <v>194300000</v>
      </c>
    </row>
    <row r="47" spans="1:7" ht="12.75">
      <c r="A47" t="s">
        <v>9</v>
      </c>
      <c r="G47" s="3">
        <v>724434943</v>
      </c>
    </row>
    <row r="48" spans="1:7" ht="12.75">
      <c r="A48" t="s">
        <v>10</v>
      </c>
      <c r="G48" s="3">
        <v>1122433072</v>
      </c>
    </row>
    <row r="49" ht="12.75">
      <c r="G49" s="3">
        <v>4603884788</v>
      </c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spans="4:7" ht="12.75">
      <c r="D54" t="s">
        <v>452</v>
      </c>
      <c r="G54" s="3"/>
    </row>
    <row r="55" ht="12.75">
      <c r="G55" s="3"/>
    </row>
    <row r="56" spans="3:7" ht="12.75">
      <c r="C56" t="s">
        <v>470</v>
      </c>
      <c r="G56" s="3"/>
    </row>
    <row r="57" spans="3:7" ht="12.75">
      <c r="C57" t="s">
        <v>471</v>
      </c>
      <c r="G57" s="3"/>
    </row>
    <row r="58" spans="3:7" ht="12.75">
      <c r="C58" t="s">
        <v>472</v>
      </c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 t="s">
        <v>473</v>
      </c>
    </row>
    <row r="63" spans="1:7" ht="12.75">
      <c r="A63" t="s">
        <v>474</v>
      </c>
      <c r="G63" s="3" t="s">
        <v>475</v>
      </c>
    </row>
    <row r="64" ht="12.75">
      <c r="G64" s="3"/>
    </row>
    <row r="65" spans="1:7" ht="12.75">
      <c r="A65" t="s">
        <v>11</v>
      </c>
      <c r="G65" s="3"/>
    </row>
    <row r="66" spans="1:7" ht="12.75">
      <c r="A66" t="s">
        <v>12</v>
      </c>
      <c r="G66" s="3">
        <v>5295327896</v>
      </c>
    </row>
    <row r="67" spans="1:7" ht="12.75">
      <c r="A67" t="s">
        <v>13</v>
      </c>
      <c r="G67" s="3">
        <v>10823850763</v>
      </c>
    </row>
    <row r="68" spans="1:7" ht="12.75">
      <c r="A68" t="s">
        <v>14</v>
      </c>
      <c r="G68" s="3">
        <v>-15000000</v>
      </c>
    </row>
    <row r="69" ht="12.75">
      <c r="G69" s="3">
        <v>16104178659</v>
      </c>
    </row>
    <row r="70" ht="12.75">
      <c r="G70" s="3"/>
    </row>
    <row r="71" spans="1:7" ht="12.75">
      <c r="A71" t="s">
        <v>15</v>
      </c>
      <c r="G71" s="3"/>
    </row>
    <row r="72" spans="1:7" ht="12.75">
      <c r="A72" t="s">
        <v>16</v>
      </c>
      <c r="G72" s="3">
        <v>327389668</v>
      </c>
    </row>
    <row r="73" spans="1:7" ht="12.75">
      <c r="A73" t="s">
        <v>17</v>
      </c>
      <c r="G73" s="3">
        <v>12407069</v>
      </c>
    </row>
    <row r="74" ht="12.75">
      <c r="G74" s="3">
        <v>339796737</v>
      </c>
    </row>
    <row r="75" ht="12.75">
      <c r="G75" s="3"/>
    </row>
    <row r="76" spans="1:7" ht="12.75">
      <c r="A76" t="s">
        <v>18</v>
      </c>
      <c r="G76" s="3">
        <v>435836516</v>
      </c>
    </row>
    <row r="77" ht="12.75">
      <c r="G77" s="3"/>
    </row>
    <row r="78" spans="1:7" ht="12.75">
      <c r="A78" t="s">
        <v>19</v>
      </c>
      <c r="G78" s="3">
        <v>558635000</v>
      </c>
    </row>
    <row r="79" ht="12.75">
      <c r="G79" s="3"/>
    </row>
    <row r="80" spans="1:7" ht="12.75">
      <c r="A80" t="s">
        <v>20</v>
      </c>
      <c r="G80" s="3">
        <v>-290046000</v>
      </c>
    </row>
    <row r="81" ht="12.75">
      <c r="G81" s="3"/>
    </row>
    <row r="82" spans="1:7" ht="12.75">
      <c r="A82" t="s">
        <v>21</v>
      </c>
      <c r="G82" s="3">
        <v>1006131362</v>
      </c>
    </row>
    <row r="83" ht="12.75">
      <c r="G83" s="3"/>
    </row>
    <row r="84" spans="1:7" ht="12.75">
      <c r="A84" t="s">
        <v>22</v>
      </c>
      <c r="G84" s="3"/>
    </row>
    <row r="85" spans="1:7" ht="12.75">
      <c r="A85" t="s">
        <v>23</v>
      </c>
      <c r="G85" s="3">
        <v>45980717062</v>
      </c>
    </row>
    <row r="86" ht="12.75">
      <c r="G86" s="3"/>
    </row>
    <row r="90" ht="12.75">
      <c r="A90" t="s">
        <v>24</v>
      </c>
    </row>
    <row r="94" ht="12.75">
      <c r="A94" t="s">
        <v>25</v>
      </c>
    </row>
    <row r="95" ht="12.75">
      <c r="A95" t="s">
        <v>26</v>
      </c>
    </row>
    <row r="96" ht="12.75">
      <c r="A96" t="s">
        <v>27</v>
      </c>
    </row>
    <row r="97" ht="12.75">
      <c r="A97" t="s">
        <v>28</v>
      </c>
    </row>
    <row r="98" ht="12.75">
      <c r="A98" t="s">
        <v>29</v>
      </c>
    </row>
    <row r="99" ht="12.75">
      <c r="A99" t="s">
        <v>30</v>
      </c>
    </row>
    <row r="100" ht="12.75">
      <c r="A100" t="s">
        <v>31</v>
      </c>
    </row>
    <row r="101" ht="12.75">
      <c r="A101" t="s">
        <v>32</v>
      </c>
    </row>
    <row r="102" ht="12.75">
      <c r="A102" t="s">
        <v>33</v>
      </c>
    </row>
    <row r="103" ht="12.75">
      <c r="A103" t="s">
        <v>34</v>
      </c>
    </row>
    <row r="104" ht="12.75">
      <c r="A104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D1" sqref="D1"/>
    </sheetView>
  </sheetViews>
  <sheetFormatPr defaultColWidth="9.140625" defaultRowHeight="12.75"/>
  <cols>
    <col min="2" max="2" width="22.28125" style="0" bestFit="1" customWidth="1"/>
    <col min="4" max="4" width="24.7109375" style="0" bestFit="1" customWidth="1"/>
    <col min="6" max="6" width="37.00390625" style="0" bestFit="1" customWidth="1"/>
    <col min="8" max="8" width="21.140625" style="0" bestFit="1" customWidth="1"/>
    <col min="10" max="10" width="24.421875" style="0" bestFit="1" customWidth="1"/>
  </cols>
  <sheetData>
    <row r="1" ht="12.75">
      <c r="D1" t="s">
        <v>65</v>
      </c>
    </row>
    <row r="2" spans="1:10" ht="12.75">
      <c r="A2" t="s">
        <v>37</v>
      </c>
      <c r="J2" t="s">
        <v>452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1" ht="12.75">
      <c r="A11" t="s">
        <v>44</v>
      </c>
    </row>
    <row r="13" ht="12.75">
      <c r="A13" t="s">
        <v>45</v>
      </c>
    </row>
    <row r="15" ht="12.75">
      <c r="A15" t="s">
        <v>46</v>
      </c>
    </row>
    <row r="17" spans="1:3" ht="12.75">
      <c r="A17" t="s">
        <v>47</v>
      </c>
      <c r="C17" t="s">
        <v>48</v>
      </c>
    </row>
    <row r="18" ht="12.75">
      <c r="C18" t="s">
        <v>49</v>
      </c>
    </row>
    <row r="20" spans="2:10" ht="12.75">
      <c r="B20" t="s">
        <v>50</v>
      </c>
      <c r="D20" t="s">
        <v>51</v>
      </c>
      <c r="F20" t="s">
        <v>52</v>
      </c>
      <c r="H20" t="s">
        <v>53</v>
      </c>
      <c r="J20" t="s">
        <v>54</v>
      </c>
    </row>
    <row r="22" spans="4:6" ht="12.75">
      <c r="D22" t="s">
        <v>55</v>
      </c>
      <c r="F22" t="s">
        <v>55</v>
      </c>
    </row>
    <row r="23" spans="4:8" ht="12.75">
      <c r="D23" t="s">
        <v>56</v>
      </c>
      <c r="F23" t="s">
        <v>56</v>
      </c>
      <c r="H23" t="s">
        <v>57</v>
      </c>
    </row>
    <row r="24" spans="2:10" ht="12.75">
      <c r="B24" t="s">
        <v>58</v>
      </c>
      <c r="D24" t="s">
        <v>59</v>
      </c>
      <c r="F24" t="s">
        <v>60</v>
      </c>
      <c r="H24" t="s">
        <v>56</v>
      </c>
      <c r="J24" t="s">
        <v>61</v>
      </c>
    </row>
    <row r="25" spans="2:10" ht="12.75">
      <c r="B25" t="s">
        <v>66</v>
      </c>
      <c r="D25" t="s">
        <v>67</v>
      </c>
      <c r="F25" t="s">
        <v>68</v>
      </c>
      <c r="H25" t="s">
        <v>69</v>
      </c>
      <c r="J25" t="s">
        <v>70</v>
      </c>
    </row>
    <row r="26" spans="1:10" ht="12.75">
      <c r="A26" t="s">
        <v>71</v>
      </c>
      <c r="B26" t="s">
        <v>72</v>
      </c>
      <c r="D26" t="s">
        <v>73</v>
      </c>
      <c r="F26" t="s">
        <v>74</v>
      </c>
      <c r="H26" t="s">
        <v>75</v>
      </c>
      <c r="J26" t="s">
        <v>76</v>
      </c>
    </row>
    <row r="28" spans="1:10" ht="12.75">
      <c r="A28" t="s">
        <v>77</v>
      </c>
      <c r="B28" s="3">
        <v>14308437084</v>
      </c>
      <c r="C28" s="3"/>
      <c r="D28" s="3">
        <v>264946025</v>
      </c>
      <c r="E28" s="3"/>
      <c r="F28" s="3">
        <v>58158834</v>
      </c>
      <c r="G28" s="3"/>
      <c r="H28" s="3">
        <v>206787191</v>
      </c>
      <c r="I28" s="3"/>
      <c r="J28" s="3">
        <v>14250278250</v>
      </c>
    </row>
    <row r="29" spans="1:10" ht="12.75">
      <c r="A29" t="s">
        <v>78</v>
      </c>
      <c r="B29" s="3">
        <v>50105689811</v>
      </c>
      <c r="C29" s="3"/>
      <c r="D29" s="3">
        <v>2131539607</v>
      </c>
      <c r="E29" s="3"/>
      <c r="F29" s="3">
        <v>561979776</v>
      </c>
      <c r="G29" s="3"/>
      <c r="H29" s="3">
        <v>1569559831</v>
      </c>
      <c r="I29" s="3"/>
      <c r="J29" s="3">
        <v>49543710035</v>
      </c>
    </row>
    <row r="30" spans="1:10" ht="12.75">
      <c r="A30" t="s">
        <v>79</v>
      </c>
      <c r="B30" s="3">
        <v>3028360033</v>
      </c>
      <c r="C30" s="3"/>
      <c r="D30" s="3">
        <v>131978520</v>
      </c>
      <c r="E30" s="3"/>
      <c r="F30" s="3">
        <v>741360635</v>
      </c>
      <c r="G30" s="3"/>
      <c r="H30" s="3">
        <v>-609382115</v>
      </c>
      <c r="I30" s="3"/>
      <c r="J30" s="3">
        <v>2286999398</v>
      </c>
    </row>
    <row r="31" spans="1:10" ht="12.75">
      <c r="A31" t="s">
        <v>80</v>
      </c>
      <c r="B31" s="3">
        <v>57739722621</v>
      </c>
      <c r="C31" s="3"/>
      <c r="D31" s="3">
        <v>2732458344</v>
      </c>
      <c r="E31" s="3"/>
      <c r="F31" s="3">
        <v>582057116</v>
      </c>
      <c r="G31" s="3"/>
      <c r="H31" s="3">
        <v>2150401228</v>
      </c>
      <c r="I31" s="3"/>
      <c r="J31" s="3">
        <v>57157665505</v>
      </c>
    </row>
    <row r="33" spans="2:8" ht="12.75">
      <c r="B33" t="s">
        <v>81</v>
      </c>
      <c r="D33" t="s">
        <v>82</v>
      </c>
      <c r="F33" t="s">
        <v>83</v>
      </c>
      <c r="H33" t="s">
        <v>84</v>
      </c>
    </row>
    <row r="36" spans="2:4" ht="12.75">
      <c r="B36" t="s">
        <v>55</v>
      </c>
      <c r="D36" t="s">
        <v>55</v>
      </c>
    </row>
    <row r="37" spans="2:8" ht="12.75">
      <c r="B37" t="s">
        <v>85</v>
      </c>
      <c r="D37" t="s">
        <v>86</v>
      </c>
      <c r="H37" t="s">
        <v>87</v>
      </c>
    </row>
    <row r="38" spans="2:8" ht="12.75">
      <c r="B38" t="s">
        <v>88</v>
      </c>
      <c r="D38" t="s">
        <v>88</v>
      </c>
      <c r="F38" t="s">
        <v>89</v>
      </c>
      <c r="H38" t="s">
        <v>90</v>
      </c>
    </row>
    <row r="39" spans="1:8" ht="12.75">
      <c r="A39" t="s">
        <v>71</v>
      </c>
      <c r="B39" t="s">
        <v>91</v>
      </c>
      <c r="D39" t="s">
        <v>91</v>
      </c>
      <c r="F39" t="s">
        <v>92</v>
      </c>
      <c r="H39" t="s">
        <v>93</v>
      </c>
    </row>
    <row r="40" ht="12.75">
      <c r="A40" t="s">
        <v>94</v>
      </c>
    </row>
    <row r="41" spans="1:8" ht="12.75">
      <c r="A41" t="s">
        <v>77</v>
      </c>
      <c r="B41" s="3">
        <v>471973508</v>
      </c>
      <c r="C41" s="3"/>
      <c r="D41" s="3">
        <v>23652267</v>
      </c>
      <c r="E41" s="3"/>
      <c r="F41" s="3">
        <v>448321241</v>
      </c>
      <c r="H41" s="7">
        <v>1.031461</v>
      </c>
    </row>
    <row r="42" spans="1:8" ht="12.75">
      <c r="A42" t="s">
        <v>78</v>
      </c>
      <c r="B42" s="3">
        <v>3530964422</v>
      </c>
      <c r="C42" s="3"/>
      <c r="D42" s="3">
        <v>783744452</v>
      </c>
      <c r="E42" s="3"/>
      <c r="F42" s="3">
        <v>2747219970</v>
      </c>
      <c r="H42" s="7">
        <v>1.05545</v>
      </c>
    </row>
    <row r="43" spans="1:8" ht="12.75">
      <c r="A43" t="s">
        <v>79</v>
      </c>
      <c r="B43" s="3">
        <v>75725961</v>
      </c>
      <c r="C43" s="3"/>
      <c r="D43" s="3">
        <v>5690160</v>
      </c>
      <c r="E43" s="3"/>
      <c r="F43" s="3">
        <v>70035801</v>
      </c>
      <c r="H43" s="7">
        <v>1.030623</v>
      </c>
    </row>
    <row r="44" spans="1:8" ht="12.75">
      <c r="A44" t="s">
        <v>80</v>
      </c>
      <c r="B44" s="3">
        <v>4961171652</v>
      </c>
      <c r="C44" s="3"/>
      <c r="D44" s="3">
        <v>334785793</v>
      </c>
      <c r="E44" s="3"/>
      <c r="F44" s="3">
        <v>4626385859</v>
      </c>
      <c r="H44" s="7">
        <v>1.080941</v>
      </c>
    </row>
    <row r="48" spans="1:10" ht="12.75">
      <c r="A48" t="s">
        <v>37</v>
      </c>
      <c r="J48" t="s">
        <v>452</v>
      </c>
    </row>
    <row r="50" spans="1:5" ht="12.75">
      <c r="A50" t="s">
        <v>95</v>
      </c>
      <c r="E50" t="s">
        <v>96</v>
      </c>
    </row>
    <row r="52" spans="2:12" ht="12.75">
      <c r="B52" t="s">
        <v>97</v>
      </c>
      <c r="D52" t="s">
        <v>98</v>
      </c>
      <c r="F52" t="s">
        <v>99</v>
      </c>
      <c r="H52" t="s">
        <v>100</v>
      </c>
      <c r="J52" t="s">
        <v>101</v>
      </c>
      <c r="L52" t="s">
        <v>102</v>
      </c>
    </row>
    <row r="54" ht="12.75">
      <c r="H54" t="s">
        <v>103</v>
      </c>
    </row>
    <row r="55" spans="4:8" ht="12.75">
      <c r="D55" t="s">
        <v>104</v>
      </c>
      <c r="F55" t="s">
        <v>105</v>
      </c>
      <c r="H55" t="s">
        <v>106</v>
      </c>
    </row>
    <row r="56" spans="4:12" ht="12.75">
      <c r="D56" t="s">
        <v>107</v>
      </c>
      <c r="F56" t="s">
        <v>108</v>
      </c>
      <c r="H56" t="s">
        <v>109</v>
      </c>
      <c r="J56" t="s">
        <v>110</v>
      </c>
      <c r="L56" t="s">
        <v>111</v>
      </c>
    </row>
    <row r="57" spans="2:12" ht="12.75">
      <c r="B57" t="s">
        <v>104</v>
      </c>
      <c r="D57" t="s">
        <v>112</v>
      </c>
      <c r="F57" t="s">
        <v>113</v>
      </c>
      <c r="H57" t="s">
        <v>376</v>
      </c>
      <c r="J57" t="s">
        <v>66</v>
      </c>
      <c r="L57" t="s">
        <v>114</v>
      </c>
    </row>
    <row r="58" spans="1:12" ht="12.75">
      <c r="A58" t="s">
        <v>71</v>
      </c>
      <c r="B58" t="s">
        <v>115</v>
      </c>
      <c r="D58" t="s">
        <v>116</v>
      </c>
      <c r="F58" t="s">
        <v>117</v>
      </c>
      <c r="H58" t="s">
        <v>118</v>
      </c>
      <c r="J58" t="s">
        <v>72</v>
      </c>
      <c r="L58" t="s">
        <v>119</v>
      </c>
    </row>
    <row r="60" spans="1:12" ht="12.75">
      <c r="A60" t="s">
        <v>77</v>
      </c>
      <c r="B60" s="3">
        <v>13941751034</v>
      </c>
      <c r="C60" s="3"/>
      <c r="D60" s="3">
        <v>13516508170</v>
      </c>
      <c r="E60" s="3"/>
      <c r="F60" s="3">
        <v>0</v>
      </c>
      <c r="G60" s="3"/>
      <c r="H60" s="3">
        <v>13516508170</v>
      </c>
      <c r="I60" s="3"/>
      <c r="J60" s="3">
        <v>13401654664</v>
      </c>
      <c r="L60" s="6">
        <v>1.00857</v>
      </c>
    </row>
    <row r="61" spans="1:12" ht="12.75">
      <c r="A61" t="s">
        <v>78</v>
      </c>
      <c r="B61" s="3">
        <v>44106564611</v>
      </c>
      <c r="C61" s="3"/>
      <c r="D61" s="3">
        <v>41789345408</v>
      </c>
      <c r="E61" s="3"/>
      <c r="F61" s="3">
        <v>0</v>
      </c>
      <c r="G61" s="3"/>
      <c r="H61" s="3">
        <v>41789345408</v>
      </c>
      <c r="I61" s="3"/>
      <c r="J61" s="3">
        <v>40897570567</v>
      </c>
      <c r="L61" s="6">
        <v>1.02181</v>
      </c>
    </row>
    <row r="62" spans="1:12" ht="12.75">
      <c r="A62" t="s">
        <v>79</v>
      </c>
      <c r="B62" s="3">
        <v>1833370678.1499996</v>
      </c>
      <c r="C62" s="3"/>
      <c r="D62" s="3">
        <v>1778895559</v>
      </c>
      <c r="E62" s="3"/>
      <c r="F62" s="3">
        <v>6729378299.1</v>
      </c>
      <c r="G62" s="3"/>
      <c r="H62" s="3">
        <v>8508273858</v>
      </c>
      <c r="I62" s="3"/>
      <c r="J62" s="3">
        <v>9078436476</v>
      </c>
      <c r="L62" s="6">
        <v>0.9372</v>
      </c>
    </row>
    <row r="63" spans="1:12" ht="12.75">
      <c r="A63" t="s">
        <v>80</v>
      </c>
      <c r="B63" s="3">
        <v>58696244308</v>
      </c>
      <c r="C63" s="3"/>
      <c r="D63" s="3">
        <v>54301062045</v>
      </c>
      <c r="E63" s="3"/>
      <c r="F63" s="3">
        <v>0</v>
      </c>
      <c r="G63" s="3"/>
      <c r="H63" s="3">
        <v>54301062045</v>
      </c>
      <c r="I63" s="3"/>
      <c r="J63" s="3">
        <v>52800997624</v>
      </c>
      <c r="L63" s="6">
        <v>1.02841</v>
      </c>
    </row>
    <row r="64" ht="12.75">
      <c r="L64" s="6"/>
    </row>
    <row r="67" spans="1:6" ht="12.75">
      <c r="A67" t="s">
        <v>120</v>
      </c>
      <c r="F67" t="s">
        <v>121</v>
      </c>
    </row>
    <row r="68" ht="12.75">
      <c r="A68" t="s">
        <v>211</v>
      </c>
    </row>
    <row r="70" spans="2:10" ht="12.75">
      <c r="B70" t="s">
        <v>122</v>
      </c>
      <c r="F70" t="s">
        <v>123</v>
      </c>
      <c r="J70" t="s">
        <v>124</v>
      </c>
    </row>
    <row r="72" ht="12.75">
      <c r="F72" t="s">
        <v>125</v>
      </c>
    </row>
    <row r="73" ht="12.75">
      <c r="F73" t="s">
        <v>126</v>
      </c>
    </row>
    <row r="74" ht="12.75">
      <c r="F74" t="s">
        <v>127</v>
      </c>
    </row>
    <row r="75" spans="6:10" ht="12.75">
      <c r="F75" t="s">
        <v>128</v>
      </c>
      <c r="J75" t="s">
        <v>129</v>
      </c>
    </row>
    <row r="76" spans="1:10" ht="12.75">
      <c r="A76" t="s">
        <v>71</v>
      </c>
      <c r="B76" t="s">
        <v>125</v>
      </c>
      <c r="F76" t="s">
        <v>130</v>
      </c>
      <c r="J76" t="s">
        <v>131</v>
      </c>
    </row>
    <row r="78" spans="1:10" ht="12.75">
      <c r="A78" t="s">
        <v>77</v>
      </c>
      <c r="B78" s="2">
        <v>15.2298</v>
      </c>
      <c r="F78">
        <v>15.3603</v>
      </c>
      <c r="J78" s="4">
        <v>15.1181</v>
      </c>
    </row>
    <row r="79" spans="1:10" ht="12.75">
      <c r="A79" t="s">
        <v>78</v>
      </c>
      <c r="B79" s="2">
        <v>36.5105</v>
      </c>
      <c r="F79">
        <v>37.3068</v>
      </c>
      <c r="J79" s="4">
        <v>36.7185</v>
      </c>
    </row>
    <row r="80" spans="1:10" ht="12.75">
      <c r="A80" t="s">
        <v>79</v>
      </c>
      <c r="B80" s="2">
        <v>7.6277</v>
      </c>
      <c r="F80">
        <v>7.1486</v>
      </c>
      <c r="J80" s="4">
        <v>7.0359</v>
      </c>
    </row>
    <row r="81" spans="1:10" ht="12.75">
      <c r="A81" t="s">
        <v>80</v>
      </c>
      <c r="B81" s="2">
        <v>40.632</v>
      </c>
      <c r="F81">
        <v>41.7864</v>
      </c>
      <c r="J81" s="4">
        <v>41.1275</v>
      </c>
    </row>
    <row r="82" spans="2:10" ht="12.75">
      <c r="B82" s="2"/>
      <c r="J82" s="4"/>
    </row>
    <row r="83" spans="1:10" ht="12.75">
      <c r="A83" t="s">
        <v>132</v>
      </c>
      <c r="B83" s="2">
        <v>100</v>
      </c>
      <c r="F83">
        <v>101.6021</v>
      </c>
      <c r="J83" s="4">
        <v>100</v>
      </c>
    </row>
    <row r="84" ht="12.75">
      <c r="B84" s="2"/>
    </row>
    <row r="86" ht="12.75">
      <c r="A86" t="s">
        <v>133</v>
      </c>
    </row>
    <row r="87" spans="1:8" ht="12.75">
      <c r="A87" t="s">
        <v>134</v>
      </c>
      <c r="H87" t="s">
        <v>135</v>
      </c>
    </row>
    <row r="88" ht="12.75">
      <c r="A88" t="s">
        <v>136</v>
      </c>
    </row>
    <row r="89" spans="1:8" ht="12.75">
      <c r="A89" t="s">
        <v>137</v>
      </c>
      <c r="H89" t="s">
        <v>138</v>
      </c>
    </row>
    <row r="90" ht="12.75">
      <c r="A90" t="s">
        <v>139</v>
      </c>
    </row>
    <row r="91" spans="1:9" ht="12.75">
      <c r="A91" t="s">
        <v>140</v>
      </c>
      <c r="I91" t="s">
        <v>141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D1" sqref="D1"/>
    </sheetView>
  </sheetViews>
  <sheetFormatPr defaultColWidth="9.140625" defaultRowHeight="12.75"/>
  <cols>
    <col min="3" max="3" width="19.140625" style="0" bestFit="1" customWidth="1"/>
    <col min="5" max="5" width="13.8515625" style="0" bestFit="1" customWidth="1"/>
    <col min="7" max="7" width="9.00390625" style="0" customWidth="1"/>
    <col min="9" max="9" width="16.421875" style="0" bestFit="1" customWidth="1"/>
    <col min="11" max="11" width="21.140625" style="0" bestFit="1" customWidth="1"/>
    <col min="13" max="13" width="16.421875" style="0" bestFit="1" customWidth="1"/>
  </cols>
  <sheetData>
    <row r="1" ht="12.75">
      <c r="D1" t="s">
        <v>64</v>
      </c>
    </row>
    <row r="2" spans="1:15" ht="12.75">
      <c r="A2" s="24" t="s">
        <v>142</v>
      </c>
      <c r="B2" s="25"/>
      <c r="C2" s="26"/>
      <c r="D2" s="8"/>
      <c r="E2" s="8"/>
      <c r="F2" s="8"/>
      <c r="G2" s="8"/>
      <c r="H2" s="8"/>
      <c r="I2" s="8"/>
      <c r="J2" s="8"/>
      <c r="K2" s="8"/>
      <c r="L2" s="8"/>
      <c r="M2" s="9" t="s">
        <v>452</v>
      </c>
      <c r="N2" s="8"/>
      <c r="O2" s="8"/>
    </row>
    <row r="3" spans="1:15" ht="12.75" customHeight="1">
      <c r="A3" s="8"/>
      <c r="B3" s="8"/>
      <c r="C3" s="8"/>
      <c r="D3" s="8"/>
      <c r="E3" s="8"/>
      <c r="F3" s="8"/>
      <c r="G3" s="27" t="s">
        <v>38</v>
      </c>
      <c r="H3" s="28"/>
      <c r="I3" s="28"/>
      <c r="J3" s="28"/>
      <c r="K3" s="29"/>
      <c r="L3" s="8"/>
      <c r="M3" s="8"/>
      <c r="N3" s="8"/>
      <c r="O3" s="8"/>
    </row>
    <row r="4" spans="1:15" ht="25.5" customHeight="1">
      <c r="A4" s="8"/>
      <c r="B4" s="8"/>
      <c r="C4" s="8"/>
      <c r="D4" s="8"/>
      <c r="E4" s="8"/>
      <c r="F4" s="8"/>
      <c r="G4" s="27" t="s">
        <v>39</v>
      </c>
      <c r="H4" s="28"/>
      <c r="I4" s="28"/>
      <c r="J4" s="28"/>
      <c r="K4" s="29"/>
      <c r="L4" s="8"/>
      <c r="M4" s="8"/>
      <c r="N4" s="8"/>
      <c r="O4" s="8"/>
    </row>
    <row r="5" spans="1:15" ht="12.75" customHeight="1">
      <c r="A5" s="8"/>
      <c r="B5" s="8"/>
      <c r="C5" s="8"/>
      <c r="D5" s="8"/>
      <c r="E5" s="8"/>
      <c r="F5" s="8"/>
      <c r="G5" s="27" t="s">
        <v>40</v>
      </c>
      <c r="H5" s="28"/>
      <c r="I5" s="28"/>
      <c r="J5" s="28"/>
      <c r="K5" s="29"/>
      <c r="L5" s="8"/>
      <c r="M5" s="8"/>
      <c r="N5" s="8"/>
      <c r="O5" s="8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customHeight="1">
      <c r="A7" s="8"/>
      <c r="B7" s="8"/>
      <c r="C7" s="8"/>
      <c r="D7" s="8"/>
      <c r="E7" s="8"/>
      <c r="F7" s="8"/>
      <c r="G7" s="27" t="s">
        <v>143</v>
      </c>
      <c r="H7" s="28"/>
      <c r="I7" s="28"/>
      <c r="J7" s="28"/>
      <c r="K7" s="29"/>
      <c r="L7" s="8"/>
      <c r="M7" s="8"/>
      <c r="N7" s="8"/>
      <c r="O7" s="8"/>
    </row>
    <row r="8" spans="1:15" ht="25.5" customHeight="1">
      <c r="A8" s="8"/>
      <c r="B8" s="8"/>
      <c r="C8" s="8"/>
      <c r="D8" s="8"/>
      <c r="E8" s="8"/>
      <c r="F8" s="8"/>
      <c r="G8" s="27" t="s">
        <v>144</v>
      </c>
      <c r="H8" s="28"/>
      <c r="I8" s="28"/>
      <c r="J8" s="28"/>
      <c r="K8" s="29"/>
      <c r="L8" s="8"/>
      <c r="M8" s="8"/>
      <c r="N8" s="8"/>
      <c r="O8" s="8"/>
    </row>
    <row r="9" spans="1:15" ht="12.75" customHeight="1">
      <c r="A9" s="8"/>
      <c r="B9" s="8"/>
      <c r="C9" s="8"/>
      <c r="D9" s="8"/>
      <c r="E9" s="8"/>
      <c r="F9" s="8"/>
      <c r="G9" s="27" t="s">
        <v>145</v>
      </c>
      <c r="H9" s="28"/>
      <c r="I9" s="28"/>
      <c r="J9" s="28"/>
      <c r="K9" s="29"/>
      <c r="L9" s="8"/>
      <c r="M9" s="8"/>
      <c r="N9" s="8"/>
      <c r="O9" s="8"/>
    </row>
    <row r="10" spans="1:15" ht="12.75" customHeight="1">
      <c r="A10" s="30" t="s">
        <v>146</v>
      </c>
      <c r="B10" s="31"/>
      <c r="C10" s="31"/>
      <c r="D10" s="31"/>
      <c r="E10" s="31"/>
      <c r="F10" s="31"/>
      <c r="G10" s="32"/>
      <c r="H10" s="8"/>
      <c r="I10" s="8"/>
      <c r="J10" s="8"/>
      <c r="K10" s="8"/>
      <c r="L10" s="8"/>
      <c r="M10" s="8"/>
      <c r="N10" s="8"/>
      <c r="O10" s="8"/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>
      <c r="A12" s="30" t="s">
        <v>147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8"/>
      <c r="O12" s="8"/>
    </row>
    <row r="13" spans="1:15" ht="12.75" customHeight="1">
      <c r="A13" s="30" t="s">
        <v>148</v>
      </c>
      <c r="B13" s="31"/>
      <c r="C13" s="31"/>
      <c r="D13" s="31"/>
      <c r="E13" s="31"/>
      <c r="F13" s="31"/>
      <c r="G13" s="32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 customHeight="1">
      <c r="A15" s="30" t="s">
        <v>47</v>
      </c>
      <c r="B15" s="32"/>
      <c r="C15" s="8"/>
      <c r="D15" s="8"/>
      <c r="E15" s="8"/>
      <c r="F15" s="8"/>
      <c r="G15" s="30" t="s">
        <v>149</v>
      </c>
      <c r="H15" s="31"/>
      <c r="I15" s="31"/>
      <c r="J15" s="31"/>
      <c r="K15" s="32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10" t="s">
        <v>50</v>
      </c>
      <c r="D17" s="8"/>
      <c r="E17" s="8"/>
      <c r="F17" s="8"/>
      <c r="G17" s="8"/>
      <c r="H17" s="8"/>
      <c r="I17" s="10" t="s">
        <v>51</v>
      </c>
      <c r="J17" s="8"/>
      <c r="K17" s="8"/>
      <c r="L17" s="8"/>
      <c r="M17" s="10" t="s">
        <v>52</v>
      </c>
      <c r="N17" s="8"/>
      <c r="O17" s="8"/>
    </row>
    <row r="18" spans="1:15" ht="25.5">
      <c r="A18" s="8"/>
      <c r="B18" s="8"/>
      <c r="C18" s="10" t="s">
        <v>150</v>
      </c>
      <c r="D18" s="8"/>
      <c r="E18" s="8"/>
      <c r="F18" s="8"/>
      <c r="G18" s="8"/>
      <c r="H18" s="8"/>
      <c r="I18" s="10" t="s">
        <v>151</v>
      </c>
      <c r="J18" s="8"/>
      <c r="K18" s="8"/>
      <c r="L18" s="8"/>
      <c r="M18" s="10" t="s">
        <v>152</v>
      </c>
      <c r="N18" s="8"/>
      <c r="O18" s="8"/>
    </row>
    <row r="19" spans="1:15" ht="12.75">
      <c r="A19" s="10" t="s">
        <v>71</v>
      </c>
      <c r="B19" s="8"/>
      <c r="C19" s="10" t="s">
        <v>153</v>
      </c>
      <c r="D19" s="8"/>
      <c r="E19" s="8"/>
      <c r="F19" s="8"/>
      <c r="G19" s="8"/>
      <c r="H19" s="8"/>
      <c r="I19" s="10" t="s">
        <v>154</v>
      </c>
      <c r="J19" s="8"/>
      <c r="K19" s="8"/>
      <c r="L19" s="8"/>
      <c r="M19" s="10" t="s">
        <v>155</v>
      </c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10">
        <v>1</v>
      </c>
      <c r="B21" s="8"/>
      <c r="C21" s="13">
        <v>7995107684</v>
      </c>
      <c r="D21" s="8"/>
      <c r="E21" s="8"/>
      <c r="F21" s="8"/>
      <c r="G21" s="8"/>
      <c r="H21" s="8"/>
      <c r="I21" s="12">
        <v>9.1</v>
      </c>
      <c r="J21" s="8"/>
      <c r="K21" s="8"/>
      <c r="L21" s="8"/>
      <c r="M21" s="13">
        <f>(C21/(I21/100))</f>
        <v>87858326197.8022</v>
      </c>
      <c r="N21" s="8"/>
      <c r="O21" s="8"/>
    </row>
    <row r="22" spans="1:15" ht="12.75">
      <c r="A22" s="10">
        <v>2</v>
      </c>
      <c r="B22" s="8"/>
      <c r="C22" s="13">
        <v>19169173444</v>
      </c>
      <c r="D22" s="8"/>
      <c r="E22" s="8"/>
      <c r="F22" s="8"/>
      <c r="G22" s="8"/>
      <c r="H22" s="8"/>
      <c r="I22" s="12">
        <v>45.84</v>
      </c>
      <c r="J22" s="8"/>
      <c r="K22" s="8"/>
      <c r="L22" s="8"/>
      <c r="M22" s="13">
        <f>(C22/(I22/100))</f>
        <v>41817568595.113434</v>
      </c>
      <c r="N22" s="8"/>
      <c r="O22" s="8"/>
    </row>
    <row r="23" spans="1:15" ht="12.75">
      <c r="A23" s="10">
        <v>3</v>
      </c>
      <c r="B23" s="8"/>
      <c r="C23" s="13">
        <v>7366591774</v>
      </c>
      <c r="D23" s="8"/>
      <c r="E23" s="8"/>
      <c r="F23" s="8"/>
      <c r="G23" s="8"/>
      <c r="H23" s="8"/>
      <c r="I23" s="12">
        <v>37.98</v>
      </c>
      <c r="J23" s="8"/>
      <c r="K23" s="8"/>
      <c r="L23" s="8"/>
      <c r="M23" s="13">
        <f>(C23/(I23/100))</f>
        <v>19395976234.860455</v>
      </c>
      <c r="N23" s="8"/>
      <c r="O23" s="8"/>
    </row>
    <row r="24" spans="1:15" ht="12.75">
      <c r="A24" s="10">
        <v>4</v>
      </c>
      <c r="B24" s="8"/>
      <c r="C24" s="13">
        <v>35523026877</v>
      </c>
      <c r="D24" s="8"/>
      <c r="E24" s="8"/>
      <c r="F24" s="8"/>
      <c r="G24" s="8"/>
      <c r="H24" s="8"/>
      <c r="I24" s="12">
        <v>39.69</v>
      </c>
      <c r="J24" s="8"/>
      <c r="K24" s="8"/>
      <c r="L24" s="8"/>
      <c r="M24" s="13">
        <f>(C24/(I24/100))</f>
        <v>89501201504.15723</v>
      </c>
      <c r="N24" s="8"/>
      <c r="O24" s="8"/>
    </row>
    <row r="25" spans="1:15" ht="12.75">
      <c r="A25" s="8"/>
      <c r="B25" s="8"/>
      <c r="C25" s="13"/>
      <c r="D25" s="8"/>
      <c r="E25" s="8"/>
      <c r="F25" s="8"/>
      <c r="G25" s="8"/>
      <c r="H25" s="8"/>
      <c r="I25" s="12"/>
      <c r="J25" s="8"/>
      <c r="K25" s="8"/>
      <c r="L25" s="8"/>
      <c r="M25" s="13"/>
      <c r="N25" s="8"/>
      <c r="O25" s="8"/>
    </row>
    <row r="26" spans="1:15" ht="12.75">
      <c r="A26" s="10" t="s">
        <v>132</v>
      </c>
      <c r="B26" s="8"/>
      <c r="C26" s="14">
        <f>SUM(C21:C24)</f>
        <v>70053899779</v>
      </c>
      <c r="D26" s="8"/>
      <c r="E26" s="8"/>
      <c r="F26" s="8"/>
      <c r="G26" s="8"/>
      <c r="H26" s="8"/>
      <c r="I26" s="8"/>
      <c r="J26" s="8"/>
      <c r="K26" s="8"/>
      <c r="L26" s="8"/>
      <c r="M26" s="14">
        <f>SUM(M21:M24)</f>
        <v>238573072531.93332</v>
      </c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 customHeight="1">
      <c r="A28" s="30" t="s">
        <v>95</v>
      </c>
      <c r="B28" s="31"/>
      <c r="C28" s="32"/>
      <c r="D28" s="8"/>
      <c r="E28" s="8"/>
      <c r="F28" s="8"/>
      <c r="G28" s="30" t="s">
        <v>156</v>
      </c>
      <c r="H28" s="31"/>
      <c r="I28" s="31"/>
      <c r="J28" s="31"/>
      <c r="K28" s="32"/>
      <c r="L28" s="8"/>
      <c r="M28" s="8"/>
      <c r="N28" s="8"/>
      <c r="O28" s="8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8"/>
      <c r="C30" s="10" t="s">
        <v>53</v>
      </c>
      <c r="D30" s="8"/>
      <c r="E30" s="10" t="s">
        <v>54</v>
      </c>
      <c r="F30" s="8"/>
      <c r="G30" s="10" t="s">
        <v>81</v>
      </c>
      <c r="H30" s="8"/>
      <c r="I30" s="10" t="s">
        <v>82</v>
      </c>
      <c r="J30" s="8"/>
      <c r="K30" s="10" t="s">
        <v>83</v>
      </c>
      <c r="L30" s="8"/>
      <c r="M30" s="10" t="s">
        <v>84</v>
      </c>
      <c r="N30" s="8"/>
      <c r="O30" s="8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5.5">
      <c r="A32" s="10" t="s">
        <v>71</v>
      </c>
      <c r="B32" s="8"/>
      <c r="C32" s="10" t="s">
        <v>157</v>
      </c>
      <c r="D32" s="8"/>
      <c r="E32" s="10" t="s">
        <v>157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5.5">
      <c r="A33" s="8"/>
      <c r="B33" s="8"/>
      <c r="C33" s="10" t="s">
        <v>153</v>
      </c>
      <c r="D33" s="8"/>
      <c r="E33" s="10" t="s">
        <v>158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38.25">
      <c r="A34" s="8"/>
      <c r="B34" s="8"/>
      <c r="C34" s="10" t="s">
        <v>159</v>
      </c>
      <c r="D34" s="8"/>
      <c r="E34" s="10" t="s">
        <v>159</v>
      </c>
      <c r="F34" s="8"/>
      <c r="G34" s="10" t="s">
        <v>160</v>
      </c>
      <c r="H34" s="8"/>
      <c r="I34" s="8"/>
      <c r="J34" s="8"/>
      <c r="K34" s="8"/>
      <c r="L34" s="8"/>
      <c r="M34" s="8"/>
      <c r="N34" s="8"/>
      <c r="O34" s="8"/>
    </row>
    <row r="35" spans="1:15" ht="38.25">
      <c r="A35" s="8"/>
      <c r="B35" s="8"/>
      <c r="C35" s="10" t="s">
        <v>161</v>
      </c>
      <c r="D35" s="8"/>
      <c r="E35" s="10" t="s">
        <v>161</v>
      </c>
      <c r="F35" s="8"/>
      <c r="G35" s="10" t="s">
        <v>117</v>
      </c>
      <c r="H35" s="8"/>
      <c r="I35" s="10" t="s">
        <v>162</v>
      </c>
      <c r="J35" s="8"/>
      <c r="K35" s="10" t="s">
        <v>163</v>
      </c>
      <c r="L35" s="8"/>
      <c r="M35" s="8"/>
      <c r="N35" s="8"/>
      <c r="O35" s="8"/>
    </row>
    <row r="36" spans="1:15" ht="25.5">
      <c r="A36" s="8"/>
      <c r="B36" s="8"/>
      <c r="C36" s="10" t="s">
        <v>164</v>
      </c>
      <c r="D36" s="8"/>
      <c r="E36" s="10" t="s">
        <v>164</v>
      </c>
      <c r="F36" s="8"/>
      <c r="G36" s="10" t="s">
        <v>165</v>
      </c>
      <c r="H36" s="8"/>
      <c r="I36" s="10" t="s">
        <v>166</v>
      </c>
      <c r="J36" s="8"/>
      <c r="K36" s="10" t="s">
        <v>167</v>
      </c>
      <c r="L36" s="8"/>
      <c r="M36" s="10" t="s">
        <v>168</v>
      </c>
      <c r="N36" s="8"/>
      <c r="O36" s="8"/>
    </row>
    <row r="37" spans="1:15" ht="38.25">
      <c r="A37" s="8"/>
      <c r="B37" s="8"/>
      <c r="C37" s="10" t="s">
        <v>169</v>
      </c>
      <c r="D37" s="8"/>
      <c r="E37" s="10" t="s">
        <v>170</v>
      </c>
      <c r="F37" s="8"/>
      <c r="G37" s="10" t="s">
        <v>171</v>
      </c>
      <c r="H37" s="8"/>
      <c r="I37" s="10" t="s">
        <v>172</v>
      </c>
      <c r="J37" s="8"/>
      <c r="K37" s="10" t="s">
        <v>173</v>
      </c>
      <c r="L37" s="8"/>
      <c r="M37" s="10" t="s">
        <v>174</v>
      </c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0">
        <v>1</v>
      </c>
      <c r="B39" s="8"/>
      <c r="C39" s="15">
        <v>19354077</v>
      </c>
      <c r="D39" s="15"/>
      <c r="E39" s="15">
        <v>228360245</v>
      </c>
      <c r="F39" s="8"/>
      <c r="G39" s="8">
        <v>1.0149</v>
      </c>
      <c r="H39" s="8"/>
      <c r="I39" s="18">
        <f>((E39/G39-C39)/C21)+1</f>
        <v>1.0257224245653729</v>
      </c>
      <c r="J39" s="16"/>
      <c r="K39" s="16">
        <f>(I39*M21)</f>
        <v>90118255365.8651</v>
      </c>
      <c r="L39" s="8"/>
      <c r="M39" s="8">
        <v>37.564</v>
      </c>
      <c r="N39" s="8"/>
      <c r="O39" s="8"/>
    </row>
    <row r="40" spans="1:15" ht="12.75">
      <c r="A40" s="10">
        <v>2</v>
      </c>
      <c r="B40" s="8"/>
      <c r="C40" s="15">
        <v>237975755</v>
      </c>
      <c r="D40" s="15"/>
      <c r="E40" s="15">
        <v>329398302</v>
      </c>
      <c r="F40" s="8"/>
      <c r="G40" s="8">
        <v>1.0932</v>
      </c>
      <c r="H40" s="8"/>
      <c r="I40" s="18">
        <f>((E40/G40-C40)/C22)+1</f>
        <v>1.0033042596101411</v>
      </c>
      <c r="J40" s="16"/>
      <c r="K40" s="16">
        <f>(I40*M22)</f>
        <v>41955744698.01657</v>
      </c>
      <c r="L40" s="8"/>
      <c r="M40" s="8">
        <v>17.4884</v>
      </c>
      <c r="N40" s="8"/>
      <c r="O40" s="8"/>
    </row>
    <row r="41" spans="1:15" ht="12.75">
      <c r="A41" s="10">
        <v>3</v>
      </c>
      <c r="B41" s="8"/>
      <c r="C41" s="15">
        <v>1368298335</v>
      </c>
      <c r="D41" s="15"/>
      <c r="E41" s="15">
        <v>0</v>
      </c>
      <c r="F41" s="8"/>
      <c r="G41" s="8">
        <v>0.9738</v>
      </c>
      <c r="H41" s="8"/>
      <c r="I41" s="18">
        <f>((E41/G41-C41)/C23)+1</f>
        <v>0.8142562562202323</v>
      </c>
      <c r="J41" s="16"/>
      <c r="K41" s="16">
        <f>(I41*M23)</f>
        <v>15793294994.734072</v>
      </c>
      <c r="L41" s="8"/>
      <c r="M41" s="8">
        <v>6.5831</v>
      </c>
      <c r="N41" s="8"/>
      <c r="O41" s="8"/>
    </row>
    <row r="42" spans="1:15" ht="12.75">
      <c r="A42" s="10">
        <v>4</v>
      </c>
      <c r="B42" s="8"/>
      <c r="C42" s="15">
        <v>419700459</v>
      </c>
      <c r="D42" s="15"/>
      <c r="E42" s="15">
        <v>1581850826</v>
      </c>
      <c r="F42" s="8"/>
      <c r="G42" s="8">
        <v>1.1086</v>
      </c>
      <c r="H42" s="8"/>
      <c r="I42" s="18">
        <f>((E42/G42-C42)/C24)+1</f>
        <v>1.0283531597814994</v>
      </c>
      <c r="J42" s="16"/>
      <c r="K42" s="16">
        <f>(I42*M24)</f>
        <v>92038843371.04077</v>
      </c>
      <c r="L42" s="8"/>
      <c r="M42" s="8">
        <v>38.3645</v>
      </c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18"/>
      <c r="J43" s="16"/>
      <c r="K43" s="16"/>
      <c r="L43" s="8"/>
      <c r="M43" s="8"/>
      <c r="N43" s="8"/>
      <c r="O43" s="8"/>
    </row>
    <row r="44" spans="1:15" ht="12.75">
      <c r="A44" s="10" t="s">
        <v>132</v>
      </c>
      <c r="B44" s="8"/>
      <c r="C44" s="8"/>
      <c r="D44" s="8"/>
      <c r="E44" s="8"/>
      <c r="F44" s="8"/>
      <c r="G44" s="8"/>
      <c r="H44" s="8"/>
      <c r="I44" s="16"/>
      <c r="J44" s="16"/>
      <c r="K44" s="17">
        <f>SUM(K39:K42)</f>
        <v>239906138429.65652</v>
      </c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24" t="s">
        <v>142</v>
      </c>
      <c r="B47" s="25"/>
      <c r="C47" s="26"/>
      <c r="D47" s="8"/>
      <c r="E47" s="8"/>
      <c r="F47" s="8"/>
      <c r="G47" s="8"/>
      <c r="H47" s="8"/>
      <c r="I47" s="8"/>
      <c r="J47" s="8"/>
      <c r="K47" s="8"/>
      <c r="L47" s="8"/>
      <c r="M47" s="9" t="s">
        <v>452</v>
      </c>
      <c r="N47" s="8"/>
      <c r="O47" s="8"/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customHeight="1">
      <c r="A49" s="30" t="s">
        <v>120</v>
      </c>
      <c r="B49" s="31"/>
      <c r="C49" s="32"/>
      <c r="D49" s="8"/>
      <c r="E49" s="8"/>
      <c r="F49" s="8"/>
      <c r="G49" s="30" t="s">
        <v>175</v>
      </c>
      <c r="H49" s="31"/>
      <c r="I49" s="31"/>
      <c r="J49" s="31"/>
      <c r="K49" s="32"/>
      <c r="L49" s="8"/>
      <c r="M49" s="8"/>
      <c r="N49" s="8"/>
      <c r="O49" s="8"/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8"/>
      <c r="B52" s="8"/>
      <c r="C52" s="10" t="s">
        <v>97</v>
      </c>
      <c r="D52" s="8"/>
      <c r="E52" s="10" t="s">
        <v>98</v>
      </c>
      <c r="F52" s="8"/>
      <c r="G52" s="8"/>
      <c r="H52" s="8"/>
      <c r="I52" s="10" t="s">
        <v>99</v>
      </c>
      <c r="J52" s="8"/>
      <c r="K52" s="8"/>
      <c r="L52" s="8"/>
      <c r="M52" s="10" t="s">
        <v>100</v>
      </c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25.5">
      <c r="A54" s="8"/>
      <c r="B54" s="8"/>
      <c r="C54" s="10" t="s">
        <v>176</v>
      </c>
      <c r="D54" s="8"/>
      <c r="E54" s="33" t="s">
        <v>177</v>
      </c>
      <c r="F54" s="34"/>
      <c r="G54" s="8"/>
      <c r="H54" s="8"/>
      <c r="I54" s="33" t="s">
        <v>152</v>
      </c>
      <c r="J54" s="34"/>
      <c r="K54" s="8"/>
      <c r="L54" s="8"/>
      <c r="M54" s="10" t="s">
        <v>178</v>
      </c>
      <c r="N54" s="8"/>
      <c r="O54" s="8"/>
    </row>
    <row r="55" spans="1:15" ht="12.75">
      <c r="A55" s="10" t="s">
        <v>71</v>
      </c>
      <c r="B55" s="8"/>
      <c r="C55" s="10" t="s">
        <v>153</v>
      </c>
      <c r="D55" s="8"/>
      <c r="E55" s="10" t="s">
        <v>179</v>
      </c>
      <c r="F55" s="8"/>
      <c r="G55" s="8"/>
      <c r="H55" s="8"/>
      <c r="I55" s="10" t="s">
        <v>180</v>
      </c>
      <c r="J55" s="8"/>
      <c r="K55" s="8"/>
      <c r="L55" s="8"/>
      <c r="M55" s="10" t="s">
        <v>181</v>
      </c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10">
        <v>1</v>
      </c>
      <c r="B57" s="8"/>
      <c r="C57" s="19">
        <v>13401654664</v>
      </c>
      <c r="D57" s="8"/>
      <c r="E57" s="21">
        <v>3.89</v>
      </c>
      <c r="F57" s="8"/>
      <c r="G57" s="8"/>
      <c r="H57" s="8"/>
      <c r="I57" s="13">
        <f>ROUND((C57/(+E57/100)),0)</f>
        <v>344515544062</v>
      </c>
      <c r="J57" s="8"/>
      <c r="K57" s="8"/>
      <c r="L57" s="8"/>
      <c r="M57" s="22">
        <f>ROUND((I57/I$62)*100,4)</f>
        <v>55.411</v>
      </c>
      <c r="N57" s="8"/>
      <c r="O57" s="8"/>
    </row>
    <row r="58" spans="1:15" ht="12.75">
      <c r="A58" s="10">
        <v>2</v>
      </c>
      <c r="B58" s="8"/>
      <c r="C58" s="19">
        <v>40897570567</v>
      </c>
      <c r="D58" s="8"/>
      <c r="E58" s="21">
        <v>33.34</v>
      </c>
      <c r="F58" s="8"/>
      <c r="G58" s="8"/>
      <c r="H58" s="8"/>
      <c r="I58" s="13">
        <f>ROUND((C58/(+E58/100)),0)</f>
        <v>122668178065</v>
      </c>
      <c r="J58" s="8"/>
      <c r="K58" s="8"/>
      <c r="L58" s="8"/>
      <c r="M58" s="22">
        <f>ROUND((I58/I$62)*100,4)</f>
        <v>19.7296</v>
      </c>
      <c r="N58" s="8"/>
      <c r="O58" s="8"/>
    </row>
    <row r="59" spans="1:15" ht="12.75">
      <c r="A59" s="10">
        <v>3</v>
      </c>
      <c r="B59" s="8"/>
      <c r="C59" s="19">
        <v>9078436476</v>
      </c>
      <c r="D59" s="8"/>
      <c r="E59" s="21">
        <v>45</v>
      </c>
      <c r="F59" s="8"/>
      <c r="G59" s="8"/>
      <c r="H59" s="8"/>
      <c r="I59" s="13">
        <f>ROUND((C59/(+E59/100)),0)</f>
        <v>20174303280</v>
      </c>
      <c r="J59" s="8"/>
      <c r="K59" s="8"/>
      <c r="L59" s="8"/>
      <c r="M59" s="22">
        <f>ROUND((I59/I$62)*100,4)</f>
        <v>3.2448</v>
      </c>
      <c r="N59" s="8"/>
      <c r="O59" s="8"/>
    </row>
    <row r="60" spans="1:15" ht="12.75">
      <c r="A60" s="10">
        <v>4</v>
      </c>
      <c r="B60" s="8"/>
      <c r="C60" s="19">
        <v>52800997624</v>
      </c>
      <c r="D60" s="8"/>
      <c r="E60" s="21">
        <v>39.29</v>
      </c>
      <c r="F60" s="8"/>
      <c r="G60" s="8"/>
      <c r="H60" s="8"/>
      <c r="I60" s="13">
        <f>ROUND((C60/(+E60/100)),0)</f>
        <v>134387878911</v>
      </c>
      <c r="J60" s="8"/>
      <c r="K60" s="8"/>
      <c r="L60" s="8"/>
      <c r="M60" s="22">
        <f>ROUND((I60/I$62)*100,4)</f>
        <v>21.6146</v>
      </c>
      <c r="N60" s="8"/>
      <c r="O60" s="8"/>
    </row>
    <row r="61" spans="1:15" ht="12.75">
      <c r="A61" s="8"/>
      <c r="B61" s="8"/>
      <c r="C61" s="19"/>
      <c r="D61" s="8"/>
      <c r="E61" s="21"/>
      <c r="F61" s="8"/>
      <c r="G61" s="8"/>
      <c r="H61" s="8"/>
      <c r="I61" s="13"/>
      <c r="J61" s="8"/>
      <c r="K61" s="8"/>
      <c r="L61" s="8"/>
      <c r="M61" s="22"/>
      <c r="N61" s="8"/>
      <c r="O61" s="8"/>
    </row>
    <row r="62" spans="1:15" ht="12.75">
      <c r="A62" s="10" t="s">
        <v>132</v>
      </c>
      <c r="B62" s="8"/>
      <c r="C62" s="20">
        <f>SUM(C57:C60)</f>
        <v>116178659331</v>
      </c>
      <c r="D62" s="8"/>
      <c r="E62" s="8"/>
      <c r="F62" s="8"/>
      <c r="G62" s="8"/>
      <c r="H62" s="8"/>
      <c r="I62" s="14">
        <f>SUM(I57:I60)</f>
        <v>621745904318</v>
      </c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customHeight="1">
      <c r="A65" s="30" t="s">
        <v>182</v>
      </c>
      <c r="B65" s="31"/>
      <c r="C65" s="32"/>
      <c r="D65" s="8"/>
      <c r="E65" s="8"/>
      <c r="F65" s="8"/>
      <c r="G65" s="30" t="s">
        <v>183</v>
      </c>
      <c r="H65" s="31"/>
      <c r="I65" s="31"/>
      <c r="J65" s="31"/>
      <c r="K65" s="32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10" t="s">
        <v>101</v>
      </c>
      <c r="D68" s="8"/>
      <c r="E68" s="10" t="s">
        <v>102</v>
      </c>
      <c r="F68" s="8"/>
      <c r="G68" s="10" t="s">
        <v>122</v>
      </c>
      <c r="H68" s="8"/>
      <c r="I68" s="10" t="s">
        <v>123</v>
      </c>
      <c r="J68" s="8"/>
      <c r="K68" s="10" t="s">
        <v>124</v>
      </c>
      <c r="L68" s="8"/>
      <c r="M68" s="10" t="s">
        <v>184</v>
      </c>
      <c r="N68" s="8"/>
      <c r="O68" s="10" t="s">
        <v>185</v>
      </c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25.5">
      <c r="A70" s="8"/>
      <c r="B70" s="8"/>
      <c r="C70" s="8"/>
      <c r="D70" s="8"/>
      <c r="E70" s="8"/>
      <c r="F70" s="8"/>
      <c r="G70" s="8"/>
      <c r="H70" s="8"/>
      <c r="I70" s="8"/>
      <c r="J70" s="8"/>
      <c r="K70" s="10" t="s">
        <v>186</v>
      </c>
      <c r="L70" s="8"/>
      <c r="M70" s="8"/>
      <c r="N70" s="8"/>
      <c r="O70" s="8"/>
    </row>
    <row r="71" spans="1:15" ht="38.25">
      <c r="A71" s="8"/>
      <c r="B71" s="8"/>
      <c r="C71" s="8"/>
      <c r="D71" s="8"/>
      <c r="E71" s="8"/>
      <c r="F71" s="8"/>
      <c r="G71" s="10" t="s">
        <v>187</v>
      </c>
      <c r="H71" s="8"/>
      <c r="I71" s="8"/>
      <c r="J71" s="8"/>
      <c r="K71" s="10" t="s">
        <v>188</v>
      </c>
      <c r="L71" s="8"/>
      <c r="M71" s="8"/>
      <c r="N71" s="8"/>
      <c r="O71" s="8"/>
    </row>
    <row r="72" spans="1:15" ht="38.25">
      <c r="A72" s="8"/>
      <c r="B72" s="8"/>
      <c r="C72" s="8"/>
      <c r="D72" s="8"/>
      <c r="E72" s="10" t="s">
        <v>189</v>
      </c>
      <c r="F72" s="8"/>
      <c r="G72" s="10" t="s">
        <v>190</v>
      </c>
      <c r="H72" s="8"/>
      <c r="I72" s="10" t="s">
        <v>191</v>
      </c>
      <c r="J72" s="8"/>
      <c r="K72" s="10" t="s">
        <v>192</v>
      </c>
      <c r="L72" s="8"/>
      <c r="M72" s="10" t="s">
        <v>193</v>
      </c>
      <c r="N72" s="8"/>
      <c r="O72" s="10" t="s">
        <v>194</v>
      </c>
    </row>
    <row r="73" spans="1:15" ht="38.25">
      <c r="A73" s="8"/>
      <c r="B73" s="8"/>
      <c r="C73" s="8"/>
      <c r="D73" s="8"/>
      <c r="E73" s="10" t="s">
        <v>190</v>
      </c>
      <c r="F73" s="8"/>
      <c r="G73" s="10" t="s">
        <v>195</v>
      </c>
      <c r="H73" s="8"/>
      <c r="I73" s="10" t="s">
        <v>196</v>
      </c>
      <c r="J73" s="8"/>
      <c r="K73" s="10" t="s">
        <v>197</v>
      </c>
      <c r="L73" s="8"/>
      <c r="M73" s="10" t="s">
        <v>190</v>
      </c>
      <c r="N73" s="8"/>
      <c r="O73" s="10" t="s">
        <v>198</v>
      </c>
    </row>
    <row r="74" spans="1:15" ht="25.5" customHeight="1">
      <c r="A74" s="10" t="s">
        <v>71</v>
      </c>
      <c r="B74" s="8"/>
      <c r="C74" s="33" t="s">
        <v>199</v>
      </c>
      <c r="D74" s="34"/>
      <c r="E74" s="10" t="s">
        <v>200</v>
      </c>
      <c r="F74" s="8"/>
      <c r="G74" s="10" t="s">
        <v>201</v>
      </c>
      <c r="H74" s="8"/>
      <c r="I74" s="10" t="s">
        <v>202</v>
      </c>
      <c r="J74" s="8"/>
      <c r="K74" s="10" t="s">
        <v>203</v>
      </c>
      <c r="L74" s="8"/>
      <c r="M74" s="10" t="s">
        <v>204</v>
      </c>
      <c r="N74" s="8"/>
      <c r="O74" s="10" t="s">
        <v>205</v>
      </c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10">
        <v>1</v>
      </c>
      <c r="B76" s="8"/>
      <c r="C76" s="21">
        <v>10.9181</v>
      </c>
      <c r="D76" s="21"/>
      <c r="E76" s="21">
        <f>ROUND((C76*(M57/M39)),4)</f>
        <v>16.1054</v>
      </c>
      <c r="F76" s="21"/>
      <c r="G76" s="21">
        <f>ROUND((E76/E$81)*100,4)</f>
        <v>20.1032</v>
      </c>
      <c r="H76" s="21"/>
      <c r="I76" s="21">
        <v>15.2298</v>
      </c>
      <c r="J76" s="8"/>
      <c r="K76" s="8">
        <f>ROUND(((G76/I76)-1)*100,5)</f>
        <v>31.99911</v>
      </c>
      <c r="L76" s="8"/>
      <c r="M76" s="21">
        <f>ROUND((I76*1),4)</f>
        <v>15.2298</v>
      </c>
      <c r="N76" s="21"/>
      <c r="O76" s="21">
        <f>+I76</f>
        <v>15.2298</v>
      </c>
    </row>
    <row r="77" spans="1:15" ht="12.75">
      <c r="A77" s="10">
        <v>2</v>
      </c>
      <c r="B77" s="8"/>
      <c r="C77" s="21">
        <v>25.7608</v>
      </c>
      <c r="D77" s="21"/>
      <c r="E77" s="21">
        <f>ROUND((C77*(M58/M40)),4)</f>
        <v>29.0621</v>
      </c>
      <c r="F77" s="21"/>
      <c r="G77" s="21">
        <f>ROUND((E77/E$81)*100,4)</f>
        <v>36.276</v>
      </c>
      <c r="H77" s="21"/>
      <c r="I77" s="21">
        <v>36.5105</v>
      </c>
      <c r="J77" s="8"/>
      <c r="K77" s="8">
        <f>ROUND(((G77/I77)-1)*100,5)</f>
        <v>-0.64228</v>
      </c>
      <c r="L77" s="8"/>
      <c r="M77" s="21">
        <f>ROUND((I77*1),4)</f>
        <v>36.5105</v>
      </c>
      <c r="N77" s="21"/>
      <c r="O77" s="21">
        <f>+I77</f>
        <v>36.5105</v>
      </c>
    </row>
    <row r="78" spans="1:15" ht="12.75">
      <c r="A78" s="10">
        <v>3</v>
      </c>
      <c r="B78" s="8"/>
      <c r="C78" s="21">
        <v>10.3385</v>
      </c>
      <c r="D78" s="21"/>
      <c r="E78" s="21">
        <f>ROUND((C78*(M59/M41)),4)</f>
        <v>5.0958</v>
      </c>
      <c r="F78" s="21"/>
      <c r="G78" s="21">
        <f>ROUND((E78/E$81)*100,4)</f>
        <v>6.3607</v>
      </c>
      <c r="H78" s="21"/>
      <c r="I78" s="21">
        <v>7.6277</v>
      </c>
      <c r="J78" s="8"/>
      <c r="K78" s="8">
        <f>ROUND(((G78/I78)-1)*100,5)</f>
        <v>-16.61051</v>
      </c>
      <c r="L78" s="8"/>
      <c r="M78" s="21">
        <f>ROUND((I78*1),4)</f>
        <v>7.6277</v>
      </c>
      <c r="N78" s="21"/>
      <c r="O78" s="21">
        <f>+I78</f>
        <v>7.6277</v>
      </c>
    </row>
    <row r="79" spans="1:15" ht="12.75">
      <c r="A79" s="10">
        <v>4</v>
      </c>
      <c r="B79" s="8"/>
      <c r="C79" s="21">
        <v>52.9826</v>
      </c>
      <c r="D79" s="21"/>
      <c r="E79" s="21">
        <f>ROUND((C79*(M60/M42)),4)</f>
        <v>29.8505</v>
      </c>
      <c r="F79" s="21"/>
      <c r="G79" s="21">
        <f>ROUND((E79/E$81)*100,4)</f>
        <v>37.2601</v>
      </c>
      <c r="H79" s="21"/>
      <c r="I79" s="21">
        <v>40.632</v>
      </c>
      <c r="J79" s="8"/>
      <c r="K79" s="8">
        <f>ROUND(((G79/I79)-1)*100,5)</f>
        <v>-8.29863</v>
      </c>
      <c r="L79" s="8"/>
      <c r="M79" s="21">
        <f>ROUND((I79*1),4)</f>
        <v>40.632</v>
      </c>
      <c r="N79" s="21"/>
      <c r="O79" s="21">
        <f>+I79</f>
        <v>40.632</v>
      </c>
    </row>
    <row r="80" spans="1:15" ht="12.75">
      <c r="A80" s="8"/>
      <c r="B80" s="8"/>
      <c r="C80" s="21"/>
      <c r="D80" s="21"/>
      <c r="E80" s="21"/>
      <c r="F80" s="21"/>
      <c r="G80" s="21"/>
      <c r="H80" s="21"/>
      <c r="I80" s="21"/>
      <c r="J80" s="8"/>
      <c r="K80" s="8"/>
      <c r="L80" s="8"/>
      <c r="M80" s="21"/>
      <c r="N80" s="21"/>
      <c r="O80" s="21"/>
    </row>
    <row r="81" spans="1:15" ht="12.75">
      <c r="A81" s="10" t="s">
        <v>132</v>
      </c>
      <c r="B81" s="8"/>
      <c r="C81" s="23">
        <f>SUM(C76:C79)</f>
        <v>100</v>
      </c>
      <c r="D81" s="21"/>
      <c r="E81" s="23">
        <f>ROUND(SUM(E76:E79),4)</f>
        <v>80.1138</v>
      </c>
      <c r="F81" s="21"/>
      <c r="G81" s="23">
        <f>ROUND(SUM(G76:G79),4)</f>
        <v>100</v>
      </c>
      <c r="H81" s="21"/>
      <c r="I81" s="23">
        <f>ROUND(SUM(I76:I79),5)</f>
        <v>100</v>
      </c>
      <c r="J81" s="8"/>
      <c r="K81" s="8"/>
      <c r="L81" s="8"/>
      <c r="M81" s="21"/>
      <c r="N81" s="21"/>
      <c r="O81" s="23">
        <f>SUM(O76:O79)</f>
        <v>100</v>
      </c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 customHeight="1">
      <c r="A86" s="30" t="s">
        <v>206</v>
      </c>
      <c r="B86" s="31"/>
      <c r="C86" s="31"/>
      <c r="D86" s="31"/>
      <c r="E86" s="31"/>
      <c r="F86" s="32"/>
      <c r="G86" s="8"/>
      <c r="H86" s="8"/>
      <c r="I86" s="8"/>
      <c r="J86" s="8"/>
      <c r="K86" s="10" t="s">
        <v>135</v>
      </c>
      <c r="L86" s="8"/>
      <c r="M86" s="8"/>
      <c r="N86" s="8"/>
      <c r="O86" s="8"/>
    </row>
    <row r="87" spans="1:15" ht="12.75" customHeight="1">
      <c r="A87" s="30" t="s">
        <v>207</v>
      </c>
      <c r="B87" s="31"/>
      <c r="C87" s="31"/>
      <c r="D87" s="31"/>
      <c r="E87" s="31"/>
      <c r="F87" s="32"/>
      <c r="G87" s="8"/>
      <c r="H87" s="8"/>
      <c r="I87" s="8"/>
      <c r="J87" s="8"/>
      <c r="K87" s="8"/>
      <c r="L87" s="8"/>
      <c r="M87" s="8"/>
      <c r="N87" s="8"/>
      <c r="O87" s="8"/>
    </row>
    <row r="88" spans="1:15" ht="25.5" customHeight="1">
      <c r="A88" s="30" t="s">
        <v>208</v>
      </c>
      <c r="B88" s="31"/>
      <c r="C88" s="31"/>
      <c r="D88" s="31"/>
      <c r="E88" s="32"/>
      <c r="F88" s="8"/>
      <c r="G88" s="8"/>
      <c r="H88" s="8"/>
      <c r="I88" s="8"/>
      <c r="J88" s="8"/>
      <c r="K88" s="10" t="s">
        <v>138</v>
      </c>
      <c r="L88" s="8"/>
      <c r="M88" s="8"/>
      <c r="N88" s="8"/>
      <c r="O88" s="8"/>
    </row>
    <row r="89" spans="1:15" ht="12.75" customHeight="1">
      <c r="A89" s="30" t="s">
        <v>209</v>
      </c>
      <c r="B89" s="31"/>
      <c r="C89" s="31"/>
      <c r="D89" s="31"/>
      <c r="E89" s="32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 customHeight="1">
      <c r="A90" s="30" t="s">
        <v>210</v>
      </c>
      <c r="B90" s="31"/>
      <c r="C90" s="31"/>
      <c r="D90" s="31"/>
      <c r="E90" s="31"/>
      <c r="F90" s="32"/>
      <c r="G90" s="8"/>
      <c r="H90" s="8"/>
      <c r="I90" s="8"/>
      <c r="J90" s="8"/>
      <c r="K90" s="10" t="s">
        <v>141</v>
      </c>
      <c r="L90" s="8"/>
      <c r="M90" s="8"/>
      <c r="N90" s="8"/>
      <c r="O90" s="8"/>
    </row>
  </sheetData>
  <mergeCells count="27">
    <mergeCell ref="A89:E89"/>
    <mergeCell ref="A90:F90"/>
    <mergeCell ref="C74:D74"/>
    <mergeCell ref="A86:F86"/>
    <mergeCell ref="A87:F87"/>
    <mergeCell ref="A88:E88"/>
    <mergeCell ref="E54:F54"/>
    <mergeCell ref="I54:J54"/>
    <mergeCell ref="A65:C65"/>
    <mergeCell ref="G65:K65"/>
    <mergeCell ref="A28:C28"/>
    <mergeCell ref="G28:K28"/>
    <mergeCell ref="A47:C47"/>
    <mergeCell ref="A49:C49"/>
    <mergeCell ref="G49:K49"/>
    <mergeCell ref="A12:M12"/>
    <mergeCell ref="A13:G13"/>
    <mergeCell ref="A15:B15"/>
    <mergeCell ref="G15:K15"/>
    <mergeCell ref="G7:K7"/>
    <mergeCell ref="G8:K8"/>
    <mergeCell ref="G9:K9"/>
    <mergeCell ref="A10:G10"/>
    <mergeCell ref="A2:C2"/>
    <mergeCell ref="G3:K3"/>
    <mergeCell ref="G4:K4"/>
    <mergeCell ref="G5:K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humdelfr</cp:lastModifiedBy>
  <dcterms:created xsi:type="dcterms:W3CDTF">2007-06-18T15:59:14Z</dcterms:created>
  <dcterms:modified xsi:type="dcterms:W3CDTF">2007-06-18T17:53:53Z</dcterms:modified>
  <cp:category/>
  <cp:version/>
  <cp:contentType/>
  <cp:contentStatus/>
</cp:coreProperties>
</file>